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<sst xmlns="http://schemas.openxmlformats.org/spreadsheetml/2006/main" count="161" uniqueCount="122">
  <si>
    <t>x1=</t>
  </si>
  <si>
    <t>x2=</t>
  </si>
  <si>
    <t>d(A,B) =</t>
  </si>
  <si>
    <t>y1=</t>
  </si>
  <si>
    <t>y2=</t>
  </si>
  <si>
    <t>a) A(3,7) e B(1,4) =</t>
  </si>
  <si>
    <t>b) C(3,-1) e D(3,5) =</t>
  </si>
  <si>
    <t>c) E(-2,-5) e F(0,0) =</t>
  </si>
  <si>
    <t>e) I(3,-3) e J(-3,3) =</t>
  </si>
  <si>
    <t>f) L(-4,0) e M(0,3) =</t>
  </si>
  <si>
    <t>d) G(0,-2) e H(5,-2) =</t>
  </si>
  <si>
    <t>g) N(1,1) e O(7,-1) =</t>
  </si>
  <si>
    <t>h) P(10,2) e Q(-1,5) =</t>
  </si>
  <si>
    <t>i) R(-1,4) e S(5,2) =</t>
  </si>
  <si>
    <t>j) T(13,19) e U(-9,30) =</t>
  </si>
  <si>
    <t>h) P(-1,5) e Q(5,-2) =</t>
  </si>
  <si>
    <t>i) R(-4,-2) e S(-2,-4) =</t>
  </si>
  <si>
    <t>j) T(1,7) e U(11,3) =</t>
  </si>
  <si>
    <t>m =</t>
  </si>
  <si>
    <t>b) C(2,-3) e D(-4,3) =</t>
  </si>
  <si>
    <t>c) E(3,2) e F(3-,2) =</t>
  </si>
  <si>
    <t>d) G(-1,4) e H(3,2) =</t>
  </si>
  <si>
    <t>e) I(5,2) e J(-2,-3) =</t>
  </si>
  <si>
    <t>f) L(200,100) e M(300,80) =</t>
  </si>
  <si>
    <t>c) E(1,-7) e F(3,-5) =</t>
  </si>
  <si>
    <t>d) G(-1,8) e H(3,15) =</t>
  </si>
  <si>
    <t>e) I(-1,5) e J(5,-2) =</t>
  </si>
  <si>
    <t>f) L(20,1) e M(3,80) =</t>
  </si>
  <si>
    <t>g) N(-4,-2) e O(-2,-4) =</t>
  </si>
  <si>
    <t>h) P(-1,5) e Q(15,3) =</t>
  </si>
  <si>
    <t>i) R(35,1) e S(12,18) =</t>
  </si>
  <si>
    <t>j) T(17,2) e U(11,6) =</t>
  </si>
  <si>
    <t>a=</t>
  </si>
  <si>
    <t>b=</t>
  </si>
  <si>
    <t>a) A(3,0) e B(0,4) =</t>
  </si>
  <si>
    <t>b) C(-1,0) e D(0,5) =</t>
  </si>
  <si>
    <t>d) G(30,0) e H(0,-2) =</t>
  </si>
  <si>
    <t>e) I(-12,0) e J(0,12) =</t>
  </si>
  <si>
    <t>d(A,r) =</t>
  </si>
  <si>
    <t>x=</t>
  </si>
  <si>
    <t>y=</t>
  </si>
  <si>
    <t xml:space="preserve">c) P(3,-2) e 2x+y+6=0 </t>
  </si>
  <si>
    <t xml:space="preserve">d) P(6,4) e y-2=0 </t>
  </si>
  <si>
    <t xml:space="preserve">e) P(1,1) e x+y-3=0 </t>
  </si>
  <si>
    <t xml:space="preserve">f) P(-1,-2) e x+2y-5=0 </t>
  </si>
  <si>
    <t>Equação =</t>
  </si>
  <si>
    <t>a) A(-1,4) e m =2</t>
  </si>
  <si>
    <t>b) C(4,2) e m = 1</t>
  </si>
  <si>
    <t>c) E(5,3) e m = -2</t>
  </si>
  <si>
    <t>d) G(2,-3) e m =4</t>
  </si>
  <si>
    <t>e) I(-3,-1) e m = -2</t>
  </si>
  <si>
    <t>f) L(3,6) e m = 1</t>
  </si>
  <si>
    <t>g) N(2,5) e m = 2</t>
  </si>
  <si>
    <t>h) P(2,1) e m = 4</t>
  </si>
  <si>
    <t>b) C(-1,6) e D(2,-3) =</t>
  </si>
  <si>
    <t>c) E(-1,8) e F(-5,-1) =</t>
  </si>
  <si>
    <t>d) G(5,3) e H(-1,-4) =</t>
  </si>
  <si>
    <t>e) I(1,-5) e J(3,3) =</t>
  </si>
  <si>
    <t>f) L(-1,-2) e M(5,2) =</t>
  </si>
  <si>
    <t>g) N(2,-1) e O(-3,2) =</t>
  </si>
  <si>
    <t>h) P(1,4) e Q(2,7) =</t>
  </si>
  <si>
    <t>i) R(2,-1) e S(0,-2) =</t>
  </si>
  <si>
    <t>j) T(1,1) e U(2,1) =</t>
  </si>
  <si>
    <t>a) A(-3,5)  B(1,1) e C(3,-1) =</t>
  </si>
  <si>
    <t>b) D(0,2)  E(-3,1) e F(4,5) =</t>
  </si>
  <si>
    <t>c) G(-1,3)  H(2,4) e I(-4,10)=</t>
  </si>
  <si>
    <t>d) J(1,1)   L((3,2) e M(6,1) =</t>
  </si>
  <si>
    <t>e) N(1,-5) O(3,3) e P(2,2) =</t>
  </si>
  <si>
    <t>f) Q(-1,-2) R(5,1) e S(5,2) =</t>
  </si>
  <si>
    <t xml:space="preserve"> Preencha as caixinhas verdes com os valores de x1, x2, y1 e y2 para encontrar  </t>
  </si>
  <si>
    <t>a distância entre dois pontos, a partir dos pontos dados:</t>
  </si>
  <si>
    <t>Determinar as coordenadas do ponto médio dos segmentos</t>
  </si>
  <si>
    <t>dados os pontos abaixo, preenchendo os respectivos valores nas caixinhas azuis:</t>
  </si>
  <si>
    <t>M=</t>
  </si>
  <si>
    <t>,</t>
  </si>
  <si>
    <t>a) A(-1,6) e B(-5,4) = (-3,5)</t>
  </si>
  <si>
    <t>a) A(3,2) e B(-3,-1) = 0,5</t>
  </si>
  <si>
    <t xml:space="preserve">Ache o coeficiente angular da reta, colocando os respectivos valores em cada </t>
  </si>
  <si>
    <t>caixinha laranja, dados os pontos:</t>
  </si>
  <si>
    <t>(coloque os respectivos valores de a e b nas caixinhas vermelhas):</t>
  </si>
  <si>
    <t>Ache a forma segmentária da reta que passa pelos pontos dados abaixo</t>
  </si>
  <si>
    <t xml:space="preserve"> Preencha as caixinhas verdes com os respectivos valores para encontrar </t>
  </si>
  <si>
    <t>a distância de um ponto a uma reta, dadas a reta e o ponto:</t>
  </si>
  <si>
    <t>Exercício 1: Distância entre dois pontos</t>
  </si>
  <si>
    <t>Exercício 2: Ponto Médio de um segmento de reta</t>
  </si>
  <si>
    <t>Exercício 3: Coeficiente angular de uma reta</t>
  </si>
  <si>
    <t>Exercício 4: Forma segmentária da reta</t>
  </si>
  <si>
    <t>Exercício 6: Equação da reta conhecidos um ponto e a declividade</t>
  </si>
  <si>
    <t>preenchendo as caixinhas azuis a partir dos dados abaixo:</t>
  </si>
  <si>
    <t>Determine a equação da reta conhecidos, o ponto e a declividade,</t>
  </si>
  <si>
    <t>Exercício 7: Equação geral da reta</t>
  </si>
  <si>
    <t xml:space="preserve">valores nas caixinhas cinzas, dados os pontos abaixo: </t>
  </si>
  <si>
    <t>Encontre a equação geral da reta, preenchendo os respectivos</t>
  </si>
  <si>
    <t>Exercício 8: Condição de alinhamento de três pontos</t>
  </si>
  <si>
    <t xml:space="preserve">Verifique se os pontos a seguir estão alinhados, preenchendo as </t>
  </si>
  <si>
    <t>caixinhas roxas, com seus respectivos valores:</t>
  </si>
  <si>
    <t xml:space="preserve">Exercício 5: Distância de um ponto a uma reta </t>
  </si>
  <si>
    <t>a) A(3,7) e B(1,4) = 3,605551275</t>
  </si>
  <si>
    <t>(</t>
  </si>
  <si>
    <t>)</t>
  </si>
  <si>
    <t>x</t>
  </si>
  <si>
    <t>y</t>
  </si>
  <si>
    <t xml:space="preserve"> -----</t>
  </si>
  <si>
    <t>+</t>
  </si>
  <si>
    <t>=</t>
  </si>
  <si>
    <t xml:space="preserve">a) P(-1,5) e 3x+4y-12=0 </t>
  </si>
  <si>
    <t>b) P(5,7) e 4x-3y+2=0</t>
  </si>
  <si>
    <t>c) E(-2,0) e F(0,10) =</t>
  </si>
  <si>
    <t>A</t>
  </si>
  <si>
    <t>B</t>
  </si>
  <si>
    <t>ax-y+b=0</t>
  </si>
  <si>
    <t>A=</t>
  </si>
  <si>
    <t>B=</t>
  </si>
  <si>
    <t>C=</t>
  </si>
  <si>
    <t>y=-(AX+C)/B</t>
  </si>
  <si>
    <t>a1=</t>
  </si>
  <si>
    <t>(B1-B2)/(A1-A2)</t>
  </si>
  <si>
    <t xml:space="preserve"> </t>
  </si>
  <si>
    <t>t</t>
  </si>
  <si>
    <t>p</t>
  </si>
  <si>
    <t>Atividades  criadas por Marla Haas e a Marla Ely- Regime Especial Disciplina Mat. Comp. IV / 2006</t>
  </si>
  <si>
    <t>Melhoradas por Tânia Michel Pereira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</si>
</sst>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3"/>
      <name val="Times New Roman"/>
      <family val="1"/>
    </font>
    <font>
      <sz val="10"/>
      <color indexed="41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8"/>
      <name val="Arial"/>
      <family val="0"/>
    </font>
    <font>
      <sz val="10"/>
      <color indexed="47"/>
      <name val="Arial"/>
      <family val="2"/>
    </font>
    <font>
      <b/>
      <sz val="14"/>
      <color indexed="10"/>
      <name val="Times New Roman"/>
      <family val="1"/>
    </font>
    <font>
      <sz val="10"/>
      <color indexed="42"/>
      <name val="Arial"/>
      <family val="2"/>
    </font>
    <font>
      <sz val="10"/>
      <color indexed="43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8"/>
      <name val="Arial"/>
      <family val="2"/>
    </font>
    <font>
      <sz val="10"/>
      <color indexed="46"/>
      <name val="Arial"/>
      <family val="2"/>
    </font>
    <font>
      <sz val="10"/>
      <color indexed="10"/>
      <name val="Arial"/>
      <family val="2"/>
    </font>
    <font>
      <sz val="14"/>
      <color indexed="16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4"/>
      <color indexed="43"/>
      <name val="Times New Roman"/>
      <family val="1"/>
    </font>
    <font>
      <sz val="8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4" fillId="2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5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0" fontId="0" fillId="7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0" fillId="6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Alignment="1" quotePrefix="1">
      <alignment horizontal="left"/>
    </xf>
    <xf numFmtId="0" fontId="14" fillId="5" borderId="1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11" borderId="0" xfId="0" applyFill="1" applyAlignment="1">
      <alignment horizontal="left"/>
    </xf>
    <xf numFmtId="0" fontId="21" fillId="11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1" fillId="7" borderId="1" xfId="0" applyFont="1" applyFill="1" applyBorder="1" applyAlignment="1">
      <alignment horizontal="left"/>
    </xf>
    <xf numFmtId="0" fontId="17" fillId="7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/>
    </xf>
    <xf numFmtId="0" fontId="15" fillId="12" borderId="0" xfId="0" applyFont="1" applyFill="1" applyBorder="1" applyAlignment="1">
      <alignment horizontal="left"/>
    </xf>
    <xf numFmtId="0" fontId="14" fillId="1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0" fillId="7" borderId="0" xfId="0" applyFill="1" applyAlignment="1">
      <alignment/>
    </xf>
    <xf numFmtId="0" fontId="0" fillId="13" borderId="3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3" borderId="0" xfId="0" applyFill="1" applyAlignment="1">
      <alignment horizontal="left"/>
    </xf>
    <xf numFmtId="0" fontId="14" fillId="13" borderId="0" xfId="0" applyFont="1" applyFill="1" applyAlignment="1">
      <alignment horizontal="left"/>
    </xf>
    <xf numFmtId="0" fontId="21" fillId="13" borderId="0" xfId="0" applyFont="1" applyFill="1" applyAlignment="1">
      <alignment horizontal="left"/>
    </xf>
    <xf numFmtId="0" fontId="14" fillId="13" borderId="0" xfId="0" applyFont="1" applyFill="1" applyAlignment="1">
      <alignment horizontal="left"/>
    </xf>
    <xf numFmtId="0" fontId="17" fillId="13" borderId="0" xfId="0" applyFont="1" applyFill="1" applyAlignment="1">
      <alignment horizontal="left"/>
    </xf>
    <xf numFmtId="0" fontId="11" fillId="13" borderId="0" xfId="0" applyFont="1" applyFill="1" applyAlignment="1">
      <alignment horizontal="left"/>
    </xf>
    <xf numFmtId="0" fontId="11" fillId="11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83325"/>
          <c:h val="0.78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Plan1!$K$80:$L$80</c:f>
              <c:numCache/>
            </c:numRef>
          </c:xVal>
          <c:yVal>
            <c:numRef>
              <c:f>Plan1!$K$81:$L$81</c:f>
              <c:numCache/>
            </c:numRef>
          </c:yVal>
          <c:smooth val="1"/>
        </c:ser>
        <c:axId val="65196283"/>
        <c:axId val="25200612"/>
      </c:scatterChart>
      <c:valAx>
        <c:axId val="651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0612"/>
        <c:crosses val="autoZero"/>
        <c:crossBetween val="midCat"/>
        <c:dispUnits/>
      </c:valAx>
      <c:valAx>
        <c:axId val="25200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96283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6925"/>
          <c:h val="0.958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Plan1!$L$55:$L$56</c:f>
              <c:numCache/>
            </c:numRef>
          </c:xVal>
          <c:yVal>
            <c:numRef>
              <c:f>Plan1!$M$55:$M$56</c:f>
              <c:numCache/>
            </c:numRef>
          </c:yVal>
          <c:smooth val="0"/>
        </c:ser>
        <c:axId val="27148741"/>
        <c:axId val="3974366"/>
      </c:scatterChart>
      <c:valAx>
        <c:axId val="2714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4366"/>
        <c:crosses val="autoZero"/>
        <c:crossBetween val="midCat"/>
        <c:dispUnits/>
      </c:valAx>
      <c:valAx>
        <c:axId val="397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487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Plan1!$J$30:$J$32</c:f>
              <c:numCache/>
            </c:numRef>
          </c:xVal>
          <c:yVal>
            <c:numRef>
              <c:f>Plan1!$K$30:$K$32</c:f>
              <c:numCache/>
            </c:numRef>
          </c:yVal>
          <c:smooth val="0"/>
        </c:ser>
        <c:axId val="25212271"/>
        <c:axId val="27813304"/>
      </c:scatterChart>
      <c:valAx>
        <c:axId val="2521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13304"/>
        <c:crosses val="autoZero"/>
        <c:crossBetween val="midCat"/>
        <c:dispUnits/>
      </c:valAx>
      <c:valAx>
        <c:axId val="2781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2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"/>
          <c:w val="0.953"/>
          <c:h val="0.92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Plan1!$K$7:$L$7</c:f>
              <c:numCache/>
            </c:numRef>
          </c:xVal>
          <c:yVal>
            <c:numRef>
              <c:f>Plan1!$K$8:$L$8</c:f>
              <c:numCache/>
            </c:numRef>
          </c:yVal>
          <c:smooth val="0"/>
        </c:ser>
        <c:axId val="41854457"/>
        <c:axId val="36893810"/>
      </c:scatterChart>
      <c:valAx>
        <c:axId val="418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93810"/>
        <c:crosses val="autoZero"/>
        <c:crossBetween val="midCat"/>
        <c:dispUnits/>
      </c:valAx>
      <c:valAx>
        <c:axId val="36893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544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Plan1!$T$131</c:f>
              <c:strCache>
                <c:ptCount val="1"/>
                <c:pt idx="0">
                  <c:v>3x+2y+5=0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Plan1!$S$132:$S$135</c:f>
              <c:numCache/>
            </c:numRef>
          </c:xVal>
          <c:yVal>
            <c:numRef>
              <c:f>Plan1!$T$132:$T$135</c:f>
              <c:numCache/>
            </c:numRef>
          </c:yVal>
          <c:smooth val="1"/>
        </c:ser>
        <c:axId val="22572387"/>
        <c:axId val="11557644"/>
      </c:scatterChart>
      <c:valAx>
        <c:axId val="2257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57644"/>
        <c:crosses val="autoZero"/>
        <c:crossBetween val="midCat"/>
        <c:dispUnits/>
        <c:majorUnit val="5"/>
      </c:valAx>
      <c:valAx>
        <c:axId val="1155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723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Plan1!$M$158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Plan1!$L$159:$L$161</c:f>
              <c:numCache/>
            </c:numRef>
          </c:xVal>
          <c:yVal>
            <c:numRef>
              <c:f>Plan1!$M$159:$M$161</c:f>
              <c:numCache/>
            </c:numRef>
          </c:yVal>
          <c:smooth val="0"/>
        </c:ser>
        <c:axId val="54805933"/>
        <c:axId val="36930438"/>
      </c:scatterChart>
      <c:valAx>
        <c:axId val="548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0438"/>
        <c:crosses val="autoZero"/>
        <c:crossBetween val="midCat"/>
        <c:dispUnits/>
      </c:valAx>
      <c:valAx>
        <c:axId val="3693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059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Plan1!$L$116</c:f>
              <c:strCache>
                <c:ptCount val="1"/>
                <c:pt idx="0">
                  <c:v>y=2x+6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Plan1!$K$117:$K$120</c:f>
              <c:numCache/>
            </c:numRef>
          </c:xVal>
          <c:yVal>
            <c:numRef>
              <c:f>Plan1!$L$117:$L$120</c:f>
              <c:numCache/>
            </c:numRef>
          </c:yVal>
          <c:smooth val="0"/>
        </c:ser>
        <c:axId val="24660183"/>
        <c:axId val="63453152"/>
      </c:scatterChart>
      <c:valAx>
        <c:axId val="2466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3152"/>
        <c:crosses val="autoZero"/>
        <c:crossBetween val="midCat"/>
        <c:dispUnits/>
      </c:valAx>
      <c:valAx>
        <c:axId val="63453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601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Plan1!$G$103:$G$108</c:f>
              <c:numCache/>
            </c:numRef>
          </c:xVal>
          <c:yVal>
            <c:numRef>
              <c:f>Plan1!$H$103:$H$108</c:f>
              <c:numCache/>
            </c:numRef>
          </c:yVal>
          <c:smooth val="0"/>
        </c:ser>
        <c:axId val="60059873"/>
        <c:axId val="860698"/>
      </c:scatterChart>
      <c:valAx>
        <c:axId val="6005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698"/>
        <c:crosses val="autoZero"/>
        <c:crossBetween val="midCat"/>
        <c:dispUnits/>
        <c:majorUnit val="2"/>
      </c:valAx>
      <c:valAx>
        <c:axId val="86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598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82</xdr:row>
      <xdr:rowOff>66675</xdr:rowOff>
    </xdr:from>
    <xdr:to>
      <xdr:col>10</xdr:col>
      <xdr:colOff>361950</xdr:colOff>
      <xdr:row>89</xdr:row>
      <xdr:rowOff>666750</xdr:rowOff>
    </xdr:to>
    <xdr:graphicFrame>
      <xdr:nvGraphicFramePr>
        <xdr:cNvPr id="1" name="Chart 3"/>
        <xdr:cNvGraphicFramePr/>
      </xdr:nvGraphicFramePr>
      <xdr:xfrm>
        <a:off x="1752600" y="16087725"/>
        <a:ext cx="29146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57</xdr:row>
      <xdr:rowOff>123825</xdr:rowOff>
    </xdr:from>
    <xdr:to>
      <xdr:col>11</xdr:col>
      <xdr:colOff>314325</xdr:colOff>
      <xdr:row>69</xdr:row>
      <xdr:rowOff>600075</xdr:rowOff>
    </xdr:to>
    <xdr:graphicFrame>
      <xdr:nvGraphicFramePr>
        <xdr:cNvPr id="2" name="Chart 12"/>
        <xdr:cNvGraphicFramePr/>
      </xdr:nvGraphicFramePr>
      <xdr:xfrm>
        <a:off x="2076450" y="11715750"/>
        <a:ext cx="31527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37</xdr:row>
      <xdr:rowOff>57150</xdr:rowOff>
    </xdr:from>
    <xdr:to>
      <xdr:col>9</xdr:col>
      <xdr:colOff>466725</xdr:colOff>
      <xdr:row>47</xdr:row>
      <xdr:rowOff>1123950</xdr:rowOff>
    </xdr:to>
    <xdr:graphicFrame>
      <xdr:nvGraphicFramePr>
        <xdr:cNvPr id="3" name="Chart 17"/>
        <xdr:cNvGraphicFramePr/>
      </xdr:nvGraphicFramePr>
      <xdr:xfrm>
        <a:off x="1438275" y="7105650"/>
        <a:ext cx="27241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295275</xdr:colOff>
      <xdr:row>9</xdr:row>
      <xdr:rowOff>95250</xdr:rowOff>
    </xdr:from>
    <xdr:to>
      <xdr:col>11</xdr:col>
      <xdr:colOff>304800</xdr:colOff>
      <xdr:row>22</xdr:row>
      <xdr:rowOff>600075</xdr:rowOff>
    </xdr:to>
    <xdr:graphicFrame>
      <xdr:nvGraphicFramePr>
        <xdr:cNvPr id="4" name="Chart 19"/>
        <xdr:cNvGraphicFramePr/>
      </xdr:nvGraphicFramePr>
      <xdr:xfrm>
        <a:off x="1733550" y="1819275"/>
        <a:ext cx="34861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131</xdr:row>
      <xdr:rowOff>28575</xdr:rowOff>
    </xdr:from>
    <xdr:to>
      <xdr:col>14</xdr:col>
      <xdr:colOff>504825</xdr:colOff>
      <xdr:row>151</xdr:row>
      <xdr:rowOff>57150</xdr:rowOff>
    </xdr:to>
    <xdr:graphicFrame>
      <xdr:nvGraphicFramePr>
        <xdr:cNvPr id="5" name="Chart 27"/>
        <xdr:cNvGraphicFramePr/>
      </xdr:nvGraphicFramePr>
      <xdr:xfrm>
        <a:off x="3914775" y="27070050"/>
        <a:ext cx="34861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114300</xdr:colOff>
      <xdr:row>153</xdr:row>
      <xdr:rowOff>219075</xdr:rowOff>
    </xdr:from>
    <xdr:to>
      <xdr:col>16</xdr:col>
      <xdr:colOff>133350</xdr:colOff>
      <xdr:row>175</xdr:row>
      <xdr:rowOff>133350</xdr:rowOff>
    </xdr:to>
    <xdr:graphicFrame>
      <xdr:nvGraphicFramePr>
        <xdr:cNvPr id="6" name="Chart 31"/>
        <xdr:cNvGraphicFramePr/>
      </xdr:nvGraphicFramePr>
      <xdr:xfrm>
        <a:off x="3810000" y="31232475"/>
        <a:ext cx="443865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542925</xdr:colOff>
      <xdr:row>115</xdr:row>
      <xdr:rowOff>9525</xdr:rowOff>
    </xdr:from>
    <xdr:to>
      <xdr:col>14</xdr:col>
      <xdr:colOff>104775</xdr:colOff>
      <xdr:row>129</xdr:row>
      <xdr:rowOff>9525</xdr:rowOff>
    </xdr:to>
    <xdr:graphicFrame>
      <xdr:nvGraphicFramePr>
        <xdr:cNvPr id="7" name="Chart 32"/>
        <xdr:cNvGraphicFramePr/>
      </xdr:nvGraphicFramePr>
      <xdr:xfrm>
        <a:off x="3648075" y="24279225"/>
        <a:ext cx="335280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619125</xdr:colOff>
      <xdr:row>100</xdr:row>
      <xdr:rowOff>133350</xdr:rowOff>
    </xdr:from>
    <xdr:to>
      <xdr:col>12</xdr:col>
      <xdr:colOff>400050</xdr:colOff>
      <xdr:row>110</xdr:row>
      <xdr:rowOff>1543050</xdr:rowOff>
    </xdr:to>
    <xdr:graphicFrame>
      <xdr:nvGraphicFramePr>
        <xdr:cNvPr id="8" name="Chart 66"/>
        <xdr:cNvGraphicFramePr/>
      </xdr:nvGraphicFramePr>
      <xdr:xfrm>
        <a:off x="2057400" y="20412075"/>
        <a:ext cx="38671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1"/>
  <sheetViews>
    <sheetView tabSelected="1" workbookViewId="0" topLeftCell="A1">
      <selection activeCell="J1" sqref="J1"/>
    </sheetView>
  </sheetViews>
  <sheetFormatPr defaultColWidth="9.140625" defaultRowHeight="12.75"/>
  <cols>
    <col min="1" max="1" width="11.140625" style="14" customWidth="1"/>
    <col min="2" max="2" width="5.8515625" style="14" customWidth="1"/>
    <col min="3" max="3" width="4.57421875" style="14" customWidth="1"/>
    <col min="4" max="4" width="9.57421875" style="14" customWidth="1"/>
    <col min="5" max="5" width="4.28125" style="14" customWidth="1"/>
    <col min="6" max="6" width="6.00390625" style="14" customWidth="1"/>
    <col min="7" max="7" width="5.140625" style="14" customWidth="1"/>
    <col min="8" max="8" width="8.8515625" style="14" customWidth="1"/>
    <col min="9" max="9" width="51.140625" style="14" hidden="1" customWidth="1"/>
    <col min="10" max="13" width="9.140625" style="14" customWidth="1"/>
    <col min="14" max="14" width="11.421875" style="14" customWidth="1"/>
    <col min="15" max="16" width="9.140625" style="14" customWidth="1"/>
    <col min="17" max="17" width="4.57421875" style="14" customWidth="1"/>
    <col min="18" max="18" width="30.8515625" style="14" customWidth="1"/>
    <col min="19" max="21" width="9.140625" style="46" customWidth="1"/>
    <col min="22" max="16384" width="9.140625" style="14" customWidth="1"/>
  </cols>
  <sheetData>
    <row r="1" spans="1:18" ht="12.75">
      <c r="A1" s="62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 t="s">
        <v>121</v>
      </c>
      <c r="N1" s="13"/>
      <c r="O1" s="13"/>
      <c r="P1" s="13"/>
      <c r="Q1" s="13"/>
      <c r="R1" s="13"/>
    </row>
    <row r="2" spans="1:18" ht="18.75">
      <c r="A2" s="11" t="s">
        <v>83</v>
      </c>
      <c r="B2" s="11"/>
      <c r="C2" s="11"/>
      <c r="D2" s="11"/>
      <c r="E2" s="11"/>
      <c r="F2" s="11"/>
      <c r="G2" s="11"/>
      <c r="H2" s="11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.75">
      <c r="A3" s="12"/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.75" customHeight="1">
      <c r="A4" s="12" t="s">
        <v>69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</row>
    <row r="5" spans="1:18" ht="15.75" customHeight="1">
      <c r="A5" s="12" t="s">
        <v>70</v>
      </c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>
      <c r="A6" s="12"/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5.75">
      <c r="A7" s="13" t="s">
        <v>2</v>
      </c>
      <c r="B7" s="15">
        <f>(((H7-F7)^2+(H9-F9)^2)^(1/2))</f>
        <v>3.605551275463989</v>
      </c>
      <c r="C7" s="13"/>
      <c r="D7" s="13"/>
      <c r="E7" s="12" t="s">
        <v>0</v>
      </c>
      <c r="F7" s="16">
        <v>3</v>
      </c>
      <c r="G7" s="12" t="s">
        <v>1</v>
      </c>
      <c r="H7" s="16">
        <v>1</v>
      </c>
      <c r="I7" s="13"/>
      <c r="J7" s="13"/>
      <c r="K7" s="17">
        <f>IF(F7&lt;H7,F7,H7)</f>
        <v>1</v>
      </c>
      <c r="L7" s="17">
        <f>IF(F7&lt;H7,F9,H9)</f>
        <v>4</v>
      </c>
      <c r="M7" s="13"/>
      <c r="N7" s="13"/>
      <c r="O7" s="13"/>
      <c r="P7" s="13"/>
      <c r="Q7" s="13"/>
      <c r="R7" s="13"/>
    </row>
    <row r="8" spans="1:1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7">
        <f>IF(F7&lt;H7,H7,F7)</f>
        <v>3</v>
      </c>
      <c r="L8" s="17">
        <f>IF(F7&lt;H7,H9,F9)</f>
        <v>7</v>
      </c>
      <c r="M8" s="13"/>
      <c r="N8" s="13"/>
      <c r="O8" s="13"/>
      <c r="P8" s="13"/>
      <c r="Q8" s="13"/>
      <c r="R8" s="13"/>
    </row>
    <row r="9" spans="1:18" ht="12.75">
      <c r="A9" s="13"/>
      <c r="B9" s="13"/>
      <c r="C9" s="13"/>
      <c r="D9" s="13"/>
      <c r="E9" s="13" t="s">
        <v>3</v>
      </c>
      <c r="F9" s="18">
        <v>7</v>
      </c>
      <c r="G9" s="13" t="s">
        <v>4</v>
      </c>
      <c r="H9" s="18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13" t="s">
        <v>97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2.75">
      <c r="A14" s="13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13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13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13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13" t="s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="64" customFormat="1" ht="12.75">
      <c r="A24" s="63"/>
    </row>
    <row r="25" spans="1:18" ht="18.75">
      <c r="A25" s="10" t="s">
        <v>84</v>
      </c>
      <c r="B25" s="10"/>
      <c r="C25" s="10"/>
      <c r="D25" s="10"/>
      <c r="E25" s="10"/>
      <c r="F25" s="10"/>
      <c r="G25" s="10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.75">
      <c r="A26" s="20"/>
      <c r="B26" s="20"/>
      <c r="C26" s="20"/>
      <c r="D26" s="20"/>
      <c r="E26" s="20"/>
      <c r="F26" s="20"/>
      <c r="G26" s="20"/>
      <c r="H26" s="20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75">
      <c r="A27" s="20" t="s">
        <v>71</v>
      </c>
      <c r="B27" s="20"/>
      <c r="C27" s="20"/>
      <c r="D27" s="20"/>
      <c r="E27" s="20"/>
      <c r="F27" s="20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.75">
      <c r="A28" s="20" t="s">
        <v>72</v>
      </c>
      <c r="B28" s="20"/>
      <c r="C28" s="20"/>
      <c r="D28" s="20"/>
      <c r="E28" s="20"/>
      <c r="F28" s="20"/>
      <c r="G28" s="20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75">
      <c r="A29" s="20"/>
      <c r="B29" s="20"/>
      <c r="C29" s="20"/>
      <c r="D29" s="20"/>
      <c r="E29" s="20"/>
      <c r="F29" s="20"/>
      <c r="G29" s="20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.75">
      <c r="A30" s="20"/>
      <c r="B30" s="20"/>
      <c r="C30" s="20"/>
      <c r="D30" s="20" t="s">
        <v>0</v>
      </c>
      <c r="E30" s="21">
        <v>-1</v>
      </c>
      <c r="F30" s="20" t="s">
        <v>1</v>
      </c>
      <c r="G30" s="21">
        <v>-5</v>
      </c>
      <c r="H30" s="20"/>
      <c r="I30" s="19"/>
      <c r="J30" s="22">
        <f>IF(G30&gt;E30,E30,G30)</f>
        <v>-5</v>
      </c>
      <c r="K30" s="22">
        <f>IF(J30=E30,E32,G32)</f>
        <v>4</v>
      </c>
      <c r="L30" s="19"/>
      <c r="M30" s="19"/>
      <c r="N30" s="19"/>
      <c r="O30" s="19"/>
      <c r="P30" s="19"/>
      <c r="Q30" s="19"/>
      <c r="R30" s="19"/>
    </row>
    <row r="31" spans="1:18" ht="12.75">
      <c r="A31" s="19"/>
      <c r="B31" s="23"/>
      <c r="C31" s="19"/>
      <c r="D31" s="19"/>
      <c r="E31" s="19"/>
      <c r="F31" s="19"/>
      <c r="G31" s="19"/>
      <c r="H31" s="19"/>
      <c r="I31" s="19"/>
      <c r="J31" s="22">
        <f>(J30+J32)/2</f>
        <v>-3</v>
      </c>
      <c r="K31" s="22">
        <f>(K30+K32)/2</f>
        <v>5</v>
      </c>
      <c r="L31" s="19"/>
      <c r="M31" s="19"/>
      <c r="N31" s="19"/>
      <c r="O31" s="19"/>
      <c r="P31" s="19"/>
      <c r="Q31" s="19"/>
      <c r="R31" s="19"/>
    </row>
    <row r="32" spans="1:18" ht="12.75">
      <c r="A32" s="19"/>
      <c r="B32" s="19"/>
      <c r="C32" s="19"/>
      <c r="D32" s="19" t="s">
        <v>3</v>
      </c>
      <c r="E32" s="24">
        <v>6</v>
      </c>
      <c r="F32" s="19" t="s">
        <v>4</v>
      </c>
      <c r="G32" s="24">
        <v>4</v>
      </c>
      <c r="H32" s="19"/>
      <c r="I32" s="19"/>
      <c r="J32" s="22">
        <f>IF(J30=E30,G30,E30)</f>
        <v>-1</v>
      </c>
      <c r="K32" s="22">
        <f>IF(J32=G30,G32,E32)</f>
        <v>6</v>
      </c>
      <c r="L32" s="19"/>
      <c r="M32" s="19"/>
      <c r="N32" s="19"/>
      <c r="O32" s="19"/>
      <c r="P32" s="19"/>
      <c r="Q32" s="19"/>
      <c r="R32" s="19"/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19"/>
      <c r="B35" s="19"/>
      <c r="C35" s="19"/>
      <c r="D35" s="19" t="s">
        <v>73</v>
      </c>
      <c r="E35" s="25">
        <f>((E30+G30)/2)</f>
        <v>-3</v>
      </c>
      <c r="F35" s="19" t="s">
        <v>74</v>
      </c>
      <c r="G35" s="25">
        <f>((E32+G32)/2)</f>
        <v>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>
      <c r="A37" s="19" t="s">
        <v>75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19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>
      <c r="A39" s="19" t="s">
        <v>24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 t="s">
        <v>25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 t="s">
        <v>26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19" t="s">
        <v>27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.75">
      <c r="A43" s="19" t="s">
        <v>28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.75">
      <c r="A44" s="19" t="s">
        <v>29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.75">
      <c r="A45" s="19" t="s">
        <v>30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.75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94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="65" customFormat="1" ht="12.75"/>
    <row r="50" spans="1:18" ht="18.75">
      <c r="A50" s="9" t="s">
        <v>85</v>
      </c>
      <c r="B50" s="9"/>
      <c r="C50" s="9"/>
      <c r="D50" s="9"/>
      <c r="E50" s="9"/>
      <c r="F50" s="9"/>
      <c r="G50" s="9"/>
      <c r="H50" s="9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.75">
      <c r="A51" s="2"/>
      <c r="B51" s="2"/>
      <c r="C51" s="2"/>
      <c r="D51" s="2"/>
      <c r="E51" s="2"/>
      <c r="F51" s="2"/>
      <c r="G51" s="2"/>
      <c r="H51" s="2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.75">
      <c r="A52" s="2" t="s">
        <v>77</v>
      </c>
      <c r="B52" s="2"/>
      <c r="C52" s="2"/>
      <c r="D52" s="2"/>
      <c r="E52" s="2"/>
      <c r="F52" s="2"/>
      <c r="G52" s="2"/>
      <c r="H52" s="2"/>
      <c r="I52" s="2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.75">
      <c r="A53" s="2" t="s">
        <v>78</v>
      </c>
      <c r="B53" s="2"/>
      <c r="C53" s="2"/>
      <c r="D53" s="2"/>
      <c r="E53" s="2"/>
      <c r="F53" s="2"/>
      <c r="G53" s="2"/>
      <c r="H53" s="2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.75">
      <c r="A54" s="2"/>
      <c r="B54" s="2"/>
      <c r="C54" s="2"/>
      <c r="D54" s="2"/>
      <c r="E54" s="26"/>
      <c r="F54" s="26"/>
      <c r="G54" s="2"/>
      <c r="H54" s="2"/>
      <c r="I54" s="26"/>
      <c r="J54" s="26"/>
      <c r="K54" s="26"/>
      <c r="L54" s="27" t="s">
        <v>100</v>
      </c>
      <c r="M54" s="27" t="s">
        <v>101</v>
      </c>
      <c r="N54" s="26"/>
      <c r="O54" s="26"/>
      <c r="P54" s="26"/>
      <c r="Q54" s="26"/>
      <c r="R54" s="26"/>
    </row>
    <row r="55" spans="1:18" ht="12.75">
      <c r="A55" s="26" t="s">
        <v>18</v>
      </c>
      <c r="B55" s="28">
        <f>((H57-F57)/(H55-F55))</f>
        <v>0.5</v>
      </c>
      <c r="C55" s="26"/>
      <c r="D55" s="26"/>
      <c r="E55" s="26" t="s">
        <v>0</v>
      </c>
      <c r="F55" s="29">
        <v>3</v>
      </c>
      <c r="G55" s="26" t="s">
        <v>1</v>
      </c>
      <c r="H55" s="29">
        <v>-3</v>
      </c>
      <c r="I55" s="26"/>
      <c r="J55" s="26"/>
      <c r="K55" s="26"/>
      <c r="L55" s="27">
        <f>IF(H55&gt;F55,F55,H55)</f>
        <v>-3</v>
      </c>
      <c r="M55" s="27">
        <f>IF(F55=L55,F57,H57)</f>
        <v>-1</v>
      </c>
      <c r="N55" s="26"/>
      <c r="O55" s="26"/>
      <c r="P55" s="26"/>
      <c r="Q55" s="26"/>
      <c r="R55" s="26"/>
    </row>
    <row r="56" spans="1:18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7">
        <f>IF(H55&gt;F55,H55,F55)</f>
        <v>3</v>
      </c>
      <c r="M56" s="27">
        <f>IF(H55=L56,H57,F57)</f>
        <v>2</v>
      </c>
      <c r="N56" s="26"/>
      <c r="O56" s="26"/>
      <c r="P56" s="26"/>
      <c r="Q56" s="26"/>
      <c r="R56" s="26"/>
    </row>
    <row r="57" spans="1:18" ht="15.75">
      <c r="A57" s="26"/>
      <c r="B57" s="26"/>
      <c r="C57" s="26"/>
      <c r="D57" s="26"/>
      <c r="E57" s="26" t="s">
        <v>3</v>
      </c>
      <c r="F57" s="30">
        <v>2</v>
      </c>
      <c r="G57" s="26" t="s">
        <v>4</v>
      </c>
      <c r="H57" s="30">
        <v>-1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75">
      <c r="A60" s="26" t="s">
        <v>76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75">
      <c r="A61" s="26" t="s">
        <v>19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75">
      <c r="A62" s="26" t="s">
        <v>20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75">
      <c r="A63" s="26" t="s">
        <v>21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>
      <c r="A64" s="26" t="s">
        <v>22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75">
      <c r="A65" s="26" t="s">
        <v>23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75">
      <c r="A66" s="26" t="s">
        <v>11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>
      <c r="A67" s="26" t="s">
        <v>15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75">
      <c r="A68" s="26" t="s">
        <v>16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0.5" customHeight="1">
      <c r="A69" s="26" t="s">
        <v>17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54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8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="65" customFormat="1" ht="12.75"/>
    <row r="75" spans="1:18" ht="18.75">
      <c r="A75" s="4" t="s">
        <v>86</v>
      </c>
      <c r="B75" s="4"/>
      <c r="C75" s="4"/>
      <c r="D75" s="4"/>
      <c r="E75" s="4"/>
      <c r="F75" s="4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.75">
      <c r="A76" s="31"/>
      <c r="B76" s="31"/>
      <c r="C76" s="31"/>
      <c r="D76" s="31"/>
      <c r="E76" s="31"/>
      <c r="F76" s="31"/>
      <c r="G76" s="31"/>
      <c r="H76" s="31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75">
      <c r="A77" s="31" t="s">
        <v>80</v>
      </c>
      <c r="B77" s="31"/>
      <c r="C77" s="31"/>
      <c r="D77" s="31"/>
      <c r="E77" s="31"/>
      <c r="F77" s="31"/>
      <c r="G77" s="31"/>
      <c r="H77" s="31"/>
      <c r="I77" s="31"/>
      <c r="J77" s="3"/>
      <c r="K77" s="3"/>
      <c r="L77" s="3"/>
      <c r="M77" s="3"/>
      <c r="N77" s="3"/>
      <c r="O77" s="3"/>
      <c r="P77" s="3"/>
      <c r="Q77" s="3"/>
      <c r="R77" s="3"/>
    </row>
    <row r="78" spans="1:18" ht="15.75">
      <c r="A78" s="31" t="s">
        <v>79</v>
      </c>
      <c r="B78" s="31"/>
      <c r="C78" s="31"/>
      <c r="D78" s="31"/>
      <c r="E78" s="31"/>
      <c r="F78" s="31"/>
      <c r="G78" s="31"/>
      <c r="H78" s="31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75">
      <c r="A79" s="31" t="s">
        <v>32</v>
      </c>
      <c r="B79" s="32">
        <v>-1</v>
      </c>
      <c r="C79" s="31" t="s">
        <v>33</v>
      </c>
      <c r="D79" s="33">
        <v>5</v>
      </c>
      <c r="E79" s="3"/>
      <c r="F79" s="3"/>
      <c r="G79" s="3"/>
      <c r="H79" s="3"/>
      <c r="I79" s="31"/>
      <c r="J79" s="31"/>
      <c r="K79" s="34" t="s">
        <v>100</v>
      </c>
      <c r="L79" s="34" t="s">
        <v>101</v>
      </c>
      <c r="M79" s="3"/>
      <c r="N79" s="3"/>
      <c r="O79" s="3"/>
      <c r="P79" s="3"/>
      <c r="Q79" s="3"/>
      <c r="R79" s="3"/>
    </row>
    <row r="80" spans="1:18" ht="22.5" customHeight="1">
      <c r="A80" s="3"/>
      <c r="B80" s="3"/>
      <c r="C80" s="3"/>
      <c r="D80" s="3"/>
      <c r="E80" s="35" t="s">
        <v>100</v>
      </c>
      <c r="F80" s="35"/>
      <c r="G80" s="3" t="s">
        <v>101</v>
      </c>
      <c r="H80" s="3"/>
      <c r="I80" s="3"/>
      <c r="J80" s="3"/>
      <c r="K80" s="34">
        <f>B79</f>
        <v>-1</v>
      </c>
      <c r="L80" s="34">
        <v>0</v>
      </c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6" t="s">
        <v>102</v>
      </c>
      <c r="F81" s="3" t="s">
        <v>103</v>
      </c>
      <c r="G81" s="36" t="s">
        <v>102</v>
      </c>
      <c r="H81" s="3" t="s">
        <v>104</v>
      </c>
      <c r="I81" s="3">
        <v>1</v>
      </c>
      <c r="J81" s="3">
        <v>1</v>
      </c>
      <c r="K81" s="34">
        <f>0</f>
        <v>0</v>
      </c>
      <c r="L81" s="34">
        <f>D79</f>
        <v>5</v>
      </c>
      <c r="M81" s="3"/>
      <c r="N81" s="3"/>
      <c r="O81" s="3"/>
      <c r="P81" s="3"/>
      <c r="Q81" s="3"/>
      <c r="R81" s="3"/>
    </row>
    <row r="82" spans="1:18" ht="14.25" customHeight="1">
      <c r="A82" s="3"/>
      <c r="B82" s="3"/>
      <c r="C82" s="3"/>
      <c r="D82" s="3"/>
      <c r="E82" s="3">
        <f>B79</f>
        <v>-1</v>
      </c>
      <c r="F82" s="3"/>
      <c r="G82" s="3">
        <f>D79</f>
        <v>5</v>
      </c>
      <c r="H82" s="3"/>
      <c r="I82" s="35"/>
      <c r="J82" s="3"/>
      <c r="K82" s="3"/>
      <c r="L82" s="3"/>
      <c r="M82" s="3"/>
      <c r="N82" s="3"/>
      <c r="O82" s="3"/>
      <c r="P82" s="3"/>
      <c r="Q82" s="3"/>
      <c r="R82" s="3"/>
    </row>
    <row r="83" spans="1:18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 t="s">
        <v>34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 t="s">
        <v>35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 t="s">
        <v>107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 t="s">
        <v>36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 t="s">
        <v>37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 t="s">
        <v>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9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="65" customFormat="1" ht="12.75"/>
    <row r="93" spans="1:18" ht="15.75">
      <c r="A93" s="48" t="s">
        <v>96</v>
      </c>
      <c r="B93" s="48"/>
      <c r="C93" s="48"/>
      <c r="D93" s="48"/>
      <c r="E93" s="48"/>
      <c r="F93" s="48"/>
      <c r="G93" s="48"/>
      <c r="H93" s="48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>
      <c r="A94" s="12"/>
      <c r="B94" s="12"/>
      <c r="C94" s="12"/>
      <c r="D94" s="12"/>
      <c r="E94" s="12"/>
      <c r="F94" s="12"/>
      <c r="G94" s="12"/>
      <c r="H94" s="12"/>
      <c r="I94" s="13"/>
      <c r="J94" s="13"/>
      <c r="K94" s="13"/>
      <c r="L94" s="51"/>
      <c r="M94" s="51"/>
      <c r="N94" s="51"/>
      <c r="O94" s="51"/>
      <c r="P94" s="51"/>
      <c r="Q94" s="51"/>
      <c r="R94" s="51"/>
    </row>
    <row r="95" spans="1:18" ht="15.75">
      <c r="A95" s="12" t="s">
        <v>81</v>
      </c>
      <c r="B95" s="12"/>
      <c r="C95" s="12"/>
      <c r="D95" s="12"/>
      <c r="E95" s="12"/>
      <c r="F95" s="12"/>
      <c r="G95" s="12"/>
      <c r="H95" s="12"/>
      <c r="I95" s="12"/>
      <c r="J95" s="13"/>
      <c r="K95" s="13"/>
      <c r="L95" s="51"/>
      <c r="M95" s="17" t="s">
        <v>114</v>
      </c>
      <c r="N95" s="17"/>
      <c r="O95" s="17" t="s">
        <v>32</v>
      </c>
      <c r="P95" s="17">
        <f>-D100/F100</f>
        <v>-0.75</v>
      </c>
      <c r="Q95" s="17" t="s">
        <v>33</v>
      </c>
      <c r="R95" s="17">
        <f>-H100/F100</f>
        <v>3</v>
      </c>
    </row>
    <row r="96" spans="1:18" ht="15.75">
      <c r="A96" s="12" t="s">
        <v>82</v>
      </c>
      <c r="B96" s="12"/>
      <c r="C96" s="12"/>
      <c r="D96" s="12"/>
      <c r="E96" s="12"/>
      <c r="F96" s="12"/>
      <c r="G96" s="12"/>
      <c r="H96" s="12"/>
      <c r="I96" s="13"/>
      <c r="J96" s="13"/>
      <c r="K96" s="13"/>
      <c r="L96" s="17"/>
      <c r="M96" s="17"/>
      <c r="N96" s="17"/>
      <c r="O96" s="17" t="s">
        <v>115</v>
      </c>
      <c r="P96" s="17">
        <f>-1/P95</f>
        <v>1.3333333333333333</v>
      </c>
      <c r="Q96" s="17" t="s">
        <v>33</v>
      </c>
      <c r="R96" s="17">
        <f>-P96*F98+H98</f>
        <v>6.333333333333333</v>
      </c>
    </row>
    <row r="97" spans="1:18" ht="15.75">
      <c r="A97" s="12"/>
      <c r="B97" s="12"/>
      <c r="C97" s="12"/>
      <c r="D97" s="12"/>
      <c r="E97" s="12"/>
      <c r="F97" s="12"/>
      <c r="G97" s="12"/>
      <c r="H97" s="12"/>
      <c r="I97" s="13"/>
      <c r="J97" s="13"/>
      <c r="K97" s="13"/>
      <c r="L97" s="17"/>
      <c r="M97" s="17"/>
      <c r="N97" s="17"/>
      <c r="O97" s="17"/>
      <c r="P97" s="17"/>
      <c r="Q97" s="17"/>
      <c r="R97" s="17"/>
    </row>
    <row r="98" spans="1:18" ht="15.75">
      <c r="A98" s="13" t="s">
        <v>38</v>
      </c>
      <c r="B98" s="15">
        <f>(D100*F98+F100*H98+H100)/(F98^2+H98^2)^(1/2)</f>
        <v>0.9805806756909202</v>
      </c>
      <c r="C98" s="13"/>
      <c r="D98" s="13"/>
      <c r="E98" s="12" t="s">
        <v>39</v>
      </c>
      <c r="F98" s="49">
        <v>-1</v>
      </c>
      <c r="G98" s="12" t="s">
        <v>40</v>
      </c>
      <c r="H98" s="49">
        <v>5</v>
      </c>
      <c r="I98" s="13"/>
      <c r="J98" s="13"/>
      <c r="K98" s="17"/>
      <c r="L98" s="17">
        <f>-5</f>
        <v>-5</v>
      </c>
      <c r="M98" s="17">
        <f>-(H$100-D$100*L98)/F$100</f>
        <v>-0.75</v>
      </c>
      <c r="N98" s="17">
        <f>L98</f>
        <v>-5</v>
      </c>
      <c r="O98" s="17">
        <f>M98</f>
        <v>-0.75</v>
      </c>
      <c r="P98" s="17" t="s">
        <v>116</v>
      </c>
      <c r="Q98" s="17"/>
      <c r="R98" s="17"/>
    </row>
    <row r="99" spans="1:18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7"/>
      <c r="L99" s="17">
        <v>-4</v>
      </c>
      <c r="M99" s="17">
        <f>-(H$100-D$100*L99)/F$100</f>
        <v>0</v>
      </c>
      <c r="N99" s="17">
        <f>F98</f>
        <v>-1</v>
      </c>
      <c r="O99" s="17">
        <f>H98</f>
        <v>5</v>
      </c>
      <c r="P99" s="17">
        <f>-(R95-R96)/(P95-P96)</f>
        <v>-1.6</v>
      </c>
      <c r="Q99" s="17"/>
      <c r="R99" s="17"/>
    </row>
    <row r="100" spans="1:18" ht="15.75" customHeight="1">
      <c r="A100" s="13"/>
      <c r="B100" s="13"/>
      <c r="C100" s="13" t="s">
        <v>111</v>
      </c>
      <c r="D100" s="15">
        <v>3</v>
      </c>
      <c r="E100" s="13" t="s">
        <v>112</v>
      </c>
      <c r="F100" s="15">
        <v>4</v>
      </c>
      <c r="G100" s="13" t="s">
        <v>113</v>
      </c>
      <c r="H100" s="15">
        <v>-12</v>
      </c>
      <c r="I100" s="13"/>
      <c r="J100" s="13"/>
      <c r="K100" s="17"/>
      <c r="L100" s="17">
        <v>-3</v>
      </c>
      <c r="M100" s="17">
        <f>-(H$100-D$100*L100)/F$100</f>
        <v>0.75</v>
      </c>
      <c r="N100" s="17">
        <f>L111</f>
        <v>0</v>
      </c>
      <c r="O100" s="17">
        <f>M111</f>
        <v>0</v>
      </c>
      <c r="P100" s="17"/>
      <c r="Q100" s="17"/>
      <c r="R100" s="17"/>
    </row>
    <row r="101" spans="1:18" ht="12.75">
      <c r="A101" s="13"/>
      <c r="B101" s="13"/>
      <c r="C101" s="13"/>
      <c r="D101" s="13"/>
      <c r="E101" s="13"/>
      <c r="F101" s="13" t="s">
        <v>117</v>
      </c>
      <c r="G101" s="13"/>
      <c r="H101" s="13"/>
      <c r="I101" s="13"/>
      <c r="J101" s="13"/>
      <c r="K101" s="51"/>
      <c r="L101" s="17" t="s">
        <v>100</v>
      </c>
      <c r="M101" s="17" t="s">
        <v>101</v>
      </c>
      <c r="N101" s="17" t="s">
        <v>118</v>
      </c>
      <c r="O101" s="17" t="s">
        <v>119</v>
      </c>
      <c r="P101" s="17"/>
      <c r="Q101" s="17"/>
      <c r="R101" s="17"/>
    </row>
    <row r="102" spans="1:18" ht="12.75">
      <c r="A102" s="13" t="s">
        <v>105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51"/>
      <c r="L102" s="17">
        <f>-10</f>
        <v>-10</v>
      </c>
      <c r="M102" s="17">
        <f>P$95*L102+R$95</f>
        <v>10.5</v>
      </c>
      <c r="N102" s="17"/>
      <c r="O102" s="17"/>
      <c r="P102" s="17"/>
      <c r="Q102" s="17"/>
      <c r="R102" s="17"/>
    </row>
    <row r="103" spans="1:18" ht="14.25" customHeight="1">
      <c r="A103" s="13" t="s">
        <v>106</v>
      </c>
      <c r="B103" s="13"/>
      <c r="C103" s="13"/>
      <c r="D103" s="13"/>
      <c r="E103" s="13"/>
      <c r="F103" s="13"/>
      <c r="G103" s="17">
        <f>-10</f>
        <v>-10</v>
      </c>
      <c r="H103" s="17">
        <f>(-H$100-D$100*G103)/F$100</f>
        <v>10.5</v>
      </c>
      <c r="I103" s="13"/>
      <c r="J103" s="13"/>
      <c r="K103" s="51"/>
      <c r="L103" s="17">
        <f>P99</f>
        <v>-1.6</v>
      </c>
      <c r="M103" s="17">
        <f>P$95*L103+R$95</f>
        <v>4.2</v>
      </c>
      <c r="N103" s="17">
        <f>P$96*L103+R$96</f>
        <v>4.199999999999999</v>
      </c>
      <c r="O103" s="17"/>
      <c r="P103" s="17"/>
      <c r="Q103" s="17"/>
      <c r="R103" s="17"/>
    </row>
    <row r="104" spans="1:18" ht="4.5" customHeight="1" hidden="1">
      <c r="A104" s="13"/>
      <c r="B104" s="13"/>
      <c r="C104" s="13"/>
      <c r="D104" s="13"/>
      <c r="E104" s="13"/>
      <c r="F104" s="13"/>
      <c r="G104" s="17"/>
      <c r="H104" s="17">
        <f>(-H$100-D$100*G104)/F$100</f>
        <v>3</v>
      </c>
      <c r="I104" s="13"/>
      <c r="J104" s="13"/>
      <c r="K104" s="51"/>
      <c r="L104" s="17"/>
      <c r="M104" s="17">
        <f>P$95*L104+R$95</f>
        <v>3</v>
      </c>
      <c r="N104" s="17">
        <f>P$96*L104+R$96</f>
        <v>6.333333333333333</v>
      </c>
      <c r="O104" s="17"/>
      <c r="P104" s="17"/>
      <c r="Q104" s="17"/>
      <c r="R104" s="17"/>
    </row>
    <row r="105" spans="1:18" ht="12.75">
      <c r="A105" s="13" t="s">
        <v>41</v>
      </c>
      <c r="B105" s="13"/>
      <c r="C105" s="13"/>
      <c r="D105" s="13"/>
      <c r="E105" s="13"/>
      <c r="F105" s="13"/>
      <c r="G105" s="17">
        <f>P99</f>
        <v>-1.6</v>
      </c>
      <c r="H105" s="17">
        <f>(-H$100-D$100*G105)/F$100</f>
        <v>4.2</v>
      </c>
      <c r="I105" s="13"/>
      <c r="J105" s="13"/>
      <c r="K105" s="51"/>
      <c r="L105" s="17">
        <v>10</v>
      </c>
      <c r="M105" s="17">
        <f>P$95*L105+R$95</f>
        <v>-4.5</v>
      </c>
      <c r="N105" s="17"/>
      <c r="O105" s="17"/>
      <c r="P105" s="17"/>
      <c r="Q105" s="17"/>
      <c r="R105" s="17"/>
    </row>
    <row r="106" spans="1:18" ht="12.75">
      <c r="A106" s="13" t="s">
        <v>42</v>
      </c>
      <c r="B106" s="13"/>
      <c r="C106" s="13"/>
      <c r="D106" s="13"/>
      <c r="E106" s="13"/>
      <c r="F106" s="13"/>
      <c r="G106" s="17">
        <f>F98</f>
        <v>-1</v>
      </c>
      <c r="H106" s="17">
        <f>H98</f>
        <v>5</v>
      </c>
      <c r="I106" s="13"/>
      <c r="J106" s="13"/>
      <c r="K106" s="51"/>
      <c r="L106" s="17"/>
      <c r="M106" s="17"/>
      <c r="N106" s="17"/>
      <c r="O106" s="17"/>
      <c r="P106" s="17"/>
      <c r="Q106" s="17"/>
      <c r="R106" s="17"/>
    </row>
    <row r="107" spans="1:18" ht="13.5" customHeight="1">
      <c r="A107" s="13" t="s">
        <v>43</v>
      </c>
      <c r="B107" s="13"/>
      <c r="C107" s="13"/>
      <c r="D107" s="13"/>
      <c r="E107" s="13"/>
      <c r="F107" s="13"/>
      <c r="G107" s="17">
        <f>G105</f>
        <v>-1.6</v>
      </c>
      <c r="H107" s="17">
        <f>H105</f>
        <v>4.2</v>
      </c>
      <c r="I107" s="13"/>
      <c r="J107" s="13"/>
      <c r="K107" s="51"/>
      <c r="L107" s="17"/>
      <c r="M107" s="17"/>
      <c r="N107" s="17"/>
      <c r="O107" s="17"/>
      <c r="P107" s="17"/>
      <c r="Q107" s="17"/>
      <c r="R107" s="17"/>
    </row>
    <row r="108" spans="1:18" ht="12.75">
      <c r="A108" s="13" t="s">
        <v>44</v>
      </c>
      <c r="B108" s="13"/>
      <c r="C108" s="13"/>
      <c r="D108" s="13"/>
      <c r="E108" s="13"/>
      <c r="F108" s="13"/>
      <c r="G108" s="17">
        <v>10</v>
      </c>
      <c r="H108" s="17">
        <f>(-H$100-D$100*G108)/F$100</f>
        <v>-4.5</v>
      </c>
      <c r="I108" s="13"/>
      <c r="J108" s="13"/>
      <c r="K108" s="51"/>
      <c r="L108" s="17"/>
      <c r="M108" s="17"/>
      <c r="N108" s="17"/>
      <c r="O108" s="17"/>
      <c r="P108" s="17"/>
      <c r="Q108" s="17"/>
      <c r="R108" s="17"/>
    </row>
    <row r="109" spans="1:18" ht="12.75">
      <c r="A109" s="13"/>
      <c r="B109" s="13"/>
      <c r="C109" s="13"/>
      <c r="D109" s="13"/>
      <c r="E109" s="13"/>
      <c r="F109" s="13"/>
      <c r="G109" s="17"/>
      <c r="H109" s="17"/>
      <c r="I109" s="13"/>
      <c r="J109" s="13"/>
      <c r="K109" s="51"/>
      <c r="L109" s="17"/>
      <c r="M109" s="17"/>
      <c r="N109" s="17"/>
      <c r="O109" s="17"/>
      <c r="P109" s="17"/>
      <c r="Q109" s="17"/>
      <c r="R109" s="17"/>
    </row>
    <row r="110" spans="1:18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51"/>
      <c r="L110" s="17"/>
      <c r="M110" s="17"/>
      <c r="N110" s="17"/>
      <c r="O110" s="17"/>
      <c r="P110" s="17"/>
      <c r="Q110" s="17"/>
      <c r="R110" s="17"/>
    </row>
    <row r="111" spans="1:18" ht="131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51"/>
      <c r="L111" s="51"/>
      <c r="M111" s="51"/>
      <c r="N111" s="51"/>
      <c r="O111" s="50"/>
      <c r="P111" s="50"/>
      <c r="Q111" s="13"/>
      <c r="R111" s="13"/>
    </row>
    <row r="112" spans="11:16" s="65" customFormat="1" ht="15.75" customHeight="1">
      <c r="K112" s="68"/>
      <c r="L112" s="68"/>
      <c r="M112" s="68"/>
      <c r="N112" s="68"/>
      <c r="O112" s="69"/>
      <c r="P112" s="69"/>
    </row>
    <row r="113" spans="1:18" ht="18.75">
      <c r="A113" s="8" t="s">
        <v>87</v>
      </c>
      <c r="B113" s="8"/>
      <c r="C113" s="8"/>
      <c r="D113" s="8"/>
      <c r="E113" s="8"/>
      <c r="F113" s="8"/>
      <c r="G113" s="8"/>
      <c r="H113" s="8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.75">
      <c r="A115" s="6" t="s">
        <v>89</v>
      </c>
      <c r="B115" s="6"/>
      <c r="C115" s="6"/>
      <c r="D115" s="6"/>
      <c r="E115" s="6"/>
      <c r="F115" s="6"/>
      <c r="G115" s="6"/>
      <c r="H115" s="6"/>
      <c r="I115" s="6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.75">
      <c r="A116" s="6" t="s">
        <v>88</v>
      </c>
      <c r="B116" s="6"/>
      <c r="C116" s="6"/>
      <c r="D116" s="6"/>
      <c r="E116" s="6"/>
      <c r="F116" s="6"/>
      <c r="G116" s="6"/>
      <c r="H116" s="6"/>
      <c r="I116" s="5"/>
      <c r="J116" s="61"/>
      <c r="K116" s="43" t="s">
        <v>100</v>
      </c>
      <c r="L116" s="43" t="str">
        <f>E130</f>
        <v>y=2x+6</v>
      </c>
      <c r="M116" s="43"/>
      <c r="N116" s="5"/>
      <c r="O116" s="5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5"/>
      <c r="G117" s="5"/>
      <c r="H117" s="5"/>
      <c r="I117" s="5"/>
      <c r="J117" s="61"/>
      <c r="K117" s="43">
        <f>-10</f>
        <v>-10</v>
      </c>
      <c r="L117" s="43">
        <f>$C$120*K117+E$118-$C$120*C$118</f>
        <v>-14</v>
      </c>
      <c r="M117" s="43" t="str">
        <f>IF(-C120*C118+E118&gt;0,"+","")</f>
        <v>+</v>
      </c>
      <c r="N117" s="5"/>
      <c r="O117" s="5"/>
      <c r="P117" s="5"/>
      <c r="Q117" s="5"/>
      <c r="R117" s="5"/>
    </row>
    <row r="118" spans="1:18" ht="15.75">
      <c r="A118" s="5"/>
      <c r="B118" s="6" t="s">
        <v>0</v>
      </c>
      <c r="C118" s="7">
        <v>-1</v>
      </c>
      <c r="D118" s="1" t="s">
        <v>3</v>
      </c>
      <c r="E118" s="7">
        <v>4</v>
      </c>
      <c r="F118" s="5"/>
      <c r="G118" s="5"/>
      <c r="H118" s="5"/>
      <c r="I118" s="5"/>
      <c r="J118" s="61"/>
      <c r="K118" s="43">
        <f>C118</f>
        <v>-1</v>
      </c>
      <c r="L118" s="43">
        <f>$C$120*K118+E$118-$C$120*C$118</f>
        <v>4</v>
      </c>
      <c r="M118" s="43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5"/>
      <c r="I119" s="5"/>
      <c r="J119" s="61"/>
      <c r="K119" s="43">
        <f>10</f>
        <v>10</v>
      </c>
      <c r="L119" s="43">
        <f>$C$120*K119+E$118-$C$120*C$118</f>
        <v>26</v>
      </c>
      <c r="M119" s="43"/>
      <c r="N119" s="5"/>
      <c r="O119" s="5"/>
      <c r="P119" s="5"/>
      <c r="Q119" s="5"/>
      <c r="R119" s="5"/>
    </row>
    <row r="120" spans="1:18" ht="12.75">
      <c r="A120" s="5"/>
      <c r="B120" s="5" t="s">
        <v>18</v>
      </c>
      <c r="C120" s="37">
        <v>2</v>
      </c>
      <c r="D120" s="5"/>
      <c r="E120" s="5"/>
      <c r="F120" s="5"/>
      <c r="G120" s="5"/>
      <c r="H120" s="5"/>
      <c r="I120" s="5"/>
      <c r="J120" s="61"/>
      <c r="K120" s="61"/>
      <c r="L120" s="61"/>
      <c r="M120" s="61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5"/>
      <c r="I121" s="5"/>
      <c r="J121" s="61"/>
      <c r="K121" s="61"/>
      <c r="L121" s="61"/>
      <c r="M121" s="61"/>
      <c r="N121" s="5"/>
      <c r="O121" s="5"/>
      <c r="P121" s="5"/>
      <c r="Q121" s="5"/>
      <c r="R121" s="5"/>
    </row>
    <row r="122" spans="1:18" ht="12.75">
      <c r="A122" s="5" t="s">
        <v>46</v>
      </c>
      <c r="B122" s="5"/>
      <c r="C122" s="5"/>
      <c r="D122" s="5"/>
      <c r="E122" s="5"/>
      <c r="F122" s="5"/>
      <c r="G122" s="5"/>
      <c r="H122" s="5"/>
      <c r="I122" s="5"/>
      <c r="J122" s="61"/>
      <c r="K122" s="61"/>
      <c r="L122" s="61"/>
      <c r="M122" s="61"/>
      <c r="N122" s="5"/>
      <c r="O122" s="5"/>
      <c r="P122" s="5"/>
      <c r="Q122" s="5"/>
      <c r="R122" s="5"/>
    </row>
    <row r="123" spans="1:18" ht="12.75">
      <c r="A123" s="5" t="s">
        <v>47</v>
      </c>
      <c r="B123" s="5"/>
      <c r="C123" s="5"/>
      <c r="D123" s="5"/>
      <c r="E123" s="5"/>
      <c r="F123" s="5"/>
      <c r="G123" s="5"/>
      <c r="H123" s="5"/>
      <c r="I123" s="5"/>
      <c r="J123" s="61"/>
      <c r="K123" s="61"/>
      <c r="L123" s="61"/>
      <c r="M123" s="61"/>
      <c r="N123" s="5"/>
      <c r="O123" s="5"/>
      <c r="P123" s="5"/>
      <c r="Q123" s="5"/>
      <c r="R123" s="5"/>
    </row>
    <row r="124" spans="1:18" ht="12.75">
      <c r="A124" s="5" t="s">
        <v>48</v>
      </c>
      <c r="B124" s="5"/>
      <c r="C124" s="5"/>
      <c r="D124" s="5"/>
      <c r="E124" s="5"/>
      <c r="F124" s="5"/>
      <c r="G124" s="5"/>
      <c r="H124" s="5"/>
      <c r="I124" s="5"/>
      <c r="J124" s="61"/>
      <c r="K124" s="61"/>
      <c r="L124" s="61"/>
      <c r="M124" s="61"/>
      <c r="N124" s="5"/>
      <c r="O124" s="5"/>
      <c r="P124" s="5"/>
      <c r="Q124" s="5"/>
      <c r="R124" s="5"/>
    </row>
    <row r="125" spans="1:18" ht="12.75">
      <c r="A125" s="5" t="s">
        <v>49</v>
      </c>
      <c r="B125" s="5"/>
      <c r="C125" s="5"/>
      <c r="D125" s="5"/>
      <c r="E125" s="5"/>
      <c r="F125" s="5"/>
      <c r="G125" s="5"/>
      <c r="H125" s="5"/>
      <c r="I125" s="5"/>
      <c r="J125" s="61"/>
      <c r="K125" s="61"/>
      <c r="L125" s="61"/>
      <c r="M125" s="61"/>
      <c r="N125" s="5"/>
      <c r="O125" s="5"/>
      <c r="P125" s="5"/>
      <c r="Q125" s="5"/>
      <c r="R125" s="5"/>
    </row>
    <row r="126" spans="1:18" ht="12.75">
      <c r="A126" s="5" t="s">
        <v>50</v>
      </c>
      <c r="B126" s="5"/>
      <c r="C126" s="5"/>
      <c r="D126" s="5"/>
      <c r="E126" s="5"/>
      <c r="F126" s="5"/>
      <c r="G126" s="5"/>
      <c r="H126" s="5"/>
      <c r="I126" s="5"/>
      <c r="J126" s="61"/>
      <c r="K126" s="61"/>
      <c r="L126" s="61"/>
      <c r="M126" s="61"/>
      <c r="N126" s="5"/>
      <c r="O126" s="5"/>
      <c r="P126" s="5"/>
      <c r="Q126" s="5"/>
      <c r="R126" s="5"/>
    </row>
    <row r="127" spans="1:18" ht="12.75">
      <c r="A127" s="5" t="s">
        <v>51</v>
      </c>
      <c r="B127" s="5"/>
      <c r="C127" s="5"/>
      <c r="D127" s="5"/>
      <c r="E127" s="5"/>
      <c r="F127" s="5"/>
      <c r="G127" s="5"/>
      <c r="H127" s="5"/>
      <c r="I127" s="5"/>
      <c r="J127" s="61"/>
      <c r="K127" s="44"/>
      <c r="L127" s="44"/>
      <c r="M127" s="61"/>
      <c r="N127" s="5"/>
      <c r="O127" s="5"/>
      <c r="P127" s="5"/>
      <c r="Q127" s="5"/>
      <c r="R127" s="5"/>
    </row>
    <row r="128" spans="1:18" ht="12.75">
      <c r="A128" s="5" t="s">
        <v>52</v>
      </c>
      <c r="B128" s="5"/>
      <c r="C128" s="5"/>
      <c r="D128" s="5"/>
      <c r="E128" s="5"/>
      <c r="F128" s="5"/>
      <c r="G128" s="5"/>
      <c r="H128" s="5"/>
      <c r="I128" s="5"/>
      <c r="J128" s="61"/>
      <c r="K128" s="61"/>
      <c r="L128" s="61"/>
      <c r="M128" s="61"/>
      <c r="N128" s="5"/>
      <c r="O128" s="5"/>
      <c r="P128" s="5"/>
      <c r="Q128" s="5"/>
      <c r="R128" s="5"/>
    </row>
    <row r="129" spans="1:18" ht="12.75">
      <c r="A129" s="5" t="s">
        <v>53</v>
      </c>
      <c r="B129" s="5"/>
      <c r="C129" s="5"/>
      <c r="D129" s="5"/>
      <c r="E129" s="5"/>
      <c r="F129" s="5"/>
      <c r="G129" s="5"/>
      <c r="H129" s="5"/>
      <c r="I129" s="5"/>
      <c r="J129" s="61"/>
      <c r="K129" s="61"/>
      <c r="L129" s="61"/>
      <c r="M129" s="61"/>
      <c r="N129" s="5"/>
      <c r="O129" s="5"/>
      <c r="P129" s="5"/>
      <c r="Q129" s="5"/>
      <c r="R129" s="5"/>
    </row>
    <row r="130" spans="1:18" ht="18">
      <c r="A130" s="5"/>
      <c r="B130" s="5"/>
      <c r="C130" s="5"/>
      <c r="D130" s="5" t="s">
        <v>45</v>
      </c>
      <c r="E130" s="42" t="str">
        <f>CONCATENATE("y=",C120,"x",M117,-C120*C118+E118)</f>
        <v>y=2x+6</v>
      </c>
      <c r="F130" s="5"/>
      <c r="G130" s="5"/>
      <c r="H130" s="5"/>
      <c r="I130" s="5"/>
      <c r="J130" s="61"/>
      <c r="K130" s="61"/>
      <c r="L130" s="61"/>
      <c r="M130" s="61"/>
      <c r="N130" s="5"/>
      <c r="O130" s="5"/>
      <c r="P130" s="5"/>
      <c r="Q130" s="5"/>
      <c r="R130" s="5"/>
    </row>
    <row r="131" spans="1:21" s="65" customFormat="1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7" t="s">
        <v>100</v>
      </c>
      <c r="T131" s="67" t="str">
        <f>CONCATENATE(Q135,R135,P136,Q136,R136,P137,R137,"=0")</f>
        <v>3x+2y+5=0</v>
      </c>
      <c r="U131" s="67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27"/>
      <c r="L132" s="27"/>
      <c r="M132" s="27"/>
      <c r="N132" s="27">
        <f>F138-F140</f>
        <v>2</v>
      </c>
      <c r="O132" s="27"/>
      <c r="P132" s="27"/>
      <c r="Q132" s="27"/>
      <c r="R132" s="27"/>
      <c r="S132" s="47">
        <f>-10</f>
        <v>-10</v>
      </c>
      <c r="T132" s="47">
        <f>O$133*S132+O$134</f>
        <v>-12.5</v>
      </c>
      <c r="U132" s="47"/>
    </row>
    <row r="133" spans="1:21" ht="18.75">
      <c r="A133" s="39" t="s">
        <v>90</v>
      </c>
      <c r="B133" s="39"/>
      <c r="C133" s="39"/>
      <c r="D133" s="39"/>
      <c r="E133" s="39"/>
      <c r="F133" s="39"/>
      <c r="G133" s="39"/>
      <c r="H133" s="39"/>
      <c r="I133" s="26"/>
      <c r="J133" s="26"/>
      <c r="K133" s="27"/>
      <c r="L133" s="27" t="s">
        <v>110</v>
      </c>
      <c r="M133" s="27"/>
      <c r="N133" s="27" t="s">
        <v>32</v>
      </c>
      <c r="O133" s="27">
        <f>(G138-G140)/(F138-F140)</f>
        <v>1.5</v>
      </c>
      <c r="P133" s="27"/>
      <c r="Q133" s="27"/>
      <c r="R133" s="27"/>
      <c r="S133" s="47">
        <f>IF(F138&lt;F140,F138,F140)</f>
        <v>1</v>
      </c>
      <c r="T133" s="47">
        <f>O$133*S133+O$134</f>
        <v>4</v>
      </c>
      <c r="U133" s="47"/>
    </row>
    <row r="134" spans="1:21" ht="15.75">
      <c r="A134" s="2"/>
      <c r="B134" s="2"/>
      <c r="C134" s="2"/>
      <c r="D134" s="2"/>
      <c r="E134" s="2"/>
      <c r="F134" s="2"/>
      <c r="G134" s="2"/>
      <c r="H134" s="2"/>
      <c r="I134" s="26"/>
      <c r="J134" s="26"/>
      <c r="K134" s="27"/>
      <c r="L134" s="27"/>
      <c r="M134" s="27"/>
      <c r="N134" s="27" t="s">
        <v>33</v>
      </c>
      <c r="O134" s="27">
        <f>-O133*F138+G138</f>
        <v>2.5</v>
      </c>
      <c r="P134" s="27"/>
      <c r="Q134" s="27"/>
      <c r="R134" s="27"/>
      <c r="S134" s="47">
        <f>IF(S133=F138,F140,F138)</f>
        <v>3</v>
      </c>
      <c r="T134" s="47">
        <f>O$133*S134+O$134</f>
        <v>7</v>
      </c>
      <c r="U134" s="47"/>
    </row>
    <row r="135" spans="1:21" ht="15.75">
      <c r="A135" s="2" t="s">
        <v>92</v>
      </c>
      <c r="B135" s="2"/>
      <c r="C135" s="2"/>
      <c r="D135" s="2"/>
      <c r="E135" s="2"/>
      <c r="F135" s="2"/>
      <c r="G135" s="2"/>
      <c r="H135" s="2"/>
      <c r="I135" s="2"/>
      <c r="J135" s="26"/>
      <c r="K135" s="27"/>
      <c r="L135" s="27"/>
      <c r="M135" s="27"/>
      <c r="N135" s="27" t="s">
        <v>111</v>
      </c>
      <c r="O135" s="27">
        <f>O133*N132</f>
        <v>3</v>
      </c>
      <c r="P135" s="27"/>
      <c r="Q135" s="27">
        <f>IF(O135=0,"",IF(O135&lt;0,-O135,O135))</f>
        <v>3</v>
      </c>
      <c r="R135" s="27" t="str">
        <f>IF(Q135=0,"","x")</f>
        <v>x</v>
      </c>
      <c r="S135" s="47">
        <v>10</v>
      </c>
      <c r="T135" s="47">
        <f>O$133*S135+O$134</f>
        <v>17.5</v>
      </c>
      <c r="U135" s="47"/>
    </row>
    <row r="136" spans="1:21" ht="15.75">
      <c r="A136" s="2" t="s">
        <v>91</v>
      </c>
      <c r="B136" s="2"/>
      <c r="C136" s="2"/>
      <c r="D136" s="2"/>
      <c r="E136" s="2"/>
      <c r="F136" s="2"/>
      <c r="G136" s="2"/>
      <c r="H136" s="2"/>
      <c r="I136" s="26"/>
      <c r="J136" s="26"/>
      <c r="K136" s="27"/>
      <c r="L136" s="27"/>
      <c r="M136" s="27"/>
      <c r="N136" s="27" t="s">
        <v>112</v>
      </c>
      <c r="O136" s="27">
        <f>N132</f>
        <v>2</v>
      </c>
      <c r="P136" s="27" t="str">
        <f>IF(Q136&lt;=0,"","+")</f>
        <v>+</v>
      </c>
      <c r="Q136" s="27">
        <f>IF(O136=0,"",IF(O135&lt;0,-O136,O136))</f>
        <v>2</v>
      </c>
      <c r="R136" s="27" t="str">
        <f>IF(Q136=0,"","y")</f>
        <v>y</v>
      </c>
      <c r="S136" s="47"/>
      <c r="T136" s="47"/>
      <c r="U136" s="47"/>
    </row>
    <row r="137" spans="1:21" ht="15.75">
      <c r="A137" s="2"/>
      <c r="B137" s="2"/>
      <c r="C137" s="2"/>
      <c r="D137" s="2"/>
      <c r="E137" s="2"/>
      <c r="F137" s="2"/>
      <c r="G137" s="2"/>
      <c r="H137" s="2"/>
      <c r="I137" s="26"/>
      <c r="J137" s="26"/>
      <c r="K137" s="27"/>
      <c r="L137" s="27"/>
      <c r="M137" s="27"/>
      <c r="N137" s="27" t="s">
        <v>113</v>
      </c>
      <c r="O137" s="27">
        <f>N132*O134</f>
        <v>5</v>
      </c>
      <c r="P137" s="27" t="str">
        <f>IF(Q137&lt;=0,"","+")</f>
        <v>+</v>
      </c>
      <c r="Q137" s="27">
        <f>IF(O137=0,"",IF(O136&lt;0,-O137,O137))</f>
        <v>5</v>
      </c>
      <c r="R137" s="27">
        <f>IF(Q137=0,"",Q137)</f>
        <v>5</v>
      </c>
      <c r="S137" s="47"/>
      <c r="T137" s="47"/>
      <c r="U137" s="47"/>
    </row>
    <row r="138" spans="1:18" ht="15.75">
      <c r="A138" s="26" t="s">
        <v>45</v>
      </c>
      <c r="B138" s="45" t="str">
        <f>T131</f>
        <v>3x+2y+5=0</v>
      </c>
      <c r="C138" s="45"/>
      <c r="D138" s="26"/>
      <c r="E138" s="2" t="s">
        <v>108</v>
      </c>
      <c r="F138" s="40">
        <v>3</v>
      </c>
      <c r="G138" s="40">
        <v>7</v>
      </c>
      <c r="H138" s="26"/>
      <c r="I138" s="26"/>
      <c r="J138" s="26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26"/>
      <c r="B139" s="26"/>
      <c r="C139" s="26"/>
      <c r="D139" s="26"/>
      <c r="E139" s="27"/>
      <c r="F139" s="27"/>
      <c r="G139" s="27"/>
      <c r="H139" s="27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 ht="15" customHeight="1">
      <c r="A140" s="26"/>
      <c r="B140" s="26"/>
      <c r="C140" s="26"/>
      <c r="D140" s="26"/>
      <c r="E140" s="26" t="s">
        <v>109</v>
      </c>
      <c r="F140" s="41">
        <v>1</v>
      </c>
      <c r="G140" s="41">
        <v>4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 ht="19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 ht="12.75">
      <c r="A142" s="26"/>
      <c r="B142" s="26"/>
      <c r="C142" s="26"/>
      <c r="D142" s="26"/>
      <c r="E142" s="26"/>
      <c r="F142" s="45"/>
      <c r="G142" s="45"/>
      <c r="H142" s="45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 ht="12.75">
      <c r="A143" s="26" t="s">
        <v>5</v>
      </c>
      <c r="B143" s="26"/>
      <c r="C143" s="26"/>
      <c r="D143" s="26"/>
      <c r="E143" s="26"/>
      <c r="F143" s="45"/>
      <c r="G143" s="45"/>
      <c r="H143" s="45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ht="12.75">
      <c r="A144" s="26" t="s">
        <v>54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 ht="12.75">
      <c r="A145" s="26" t="s">
        <v>55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 ht="12.75">
      <c r="A146" s="26" t="s">
        <v>56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 ht="12.75">
      <c r="A147" s="26" t="s">
        <v>57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2.75">
      <c r="A148" s="26" t="s">
        <v>58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2.75">
      <c r="A149" s="26" t="s">
        <v>59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2.75">
      <c r="A150" s="26" t="s">
        <v>60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2.75">
      <c r="A151" s="26" t="s">
        <v>61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 ht="12.75">
      <c r="A152" s="26" t="s">
        <v>62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="65" customFormat="1" ht="15" customHeight="1"/>
    <row r="154" spans="1:18" ht="18.75">
      <c r="A154" s="55" t="s">
        <v>93</v>
      </c>
      <c r="B154" s="55"/>
      <c r="C154" s="55"/>
      <c r="D154" s="55"/>
      <c r="E154" s="55"/>
      <c r="F154" s="55"/>
      <c r="G154" s="55"/>
      <c r="H154" s="55"/>
      <c r="I154" s="55" t="s">
        <v>93</v>
      </c>
      <c r="J154" s="55"/>
      <c r="K154" s="52"/>
      <c r="L154" s="52"/>
      <c r="M154" s="52"/>
      <c r="N154" s="52"/>
      <c r="O154" s="52"/>
      <c r="P154" s="52"/>
      <c r="Q154" s="53"/>
      <c r="R154" s="53"/>
    </row>
    <row r="155" spans="1:18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3"/>
      <c r="L155" s="53"/>
      <c r="M155" s="53"/>
      <c r="N155" s="53"/>
      <c r="O155" s="53"/>
      <c r="P155" s="53"/>
      <c r="Q155" s="53"/>
      <c r="R155" s="53"/>
    </row>
    <row r="156" spans="1:18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3"/>
      <c r="L156" s="53"/>
      <c r="M156" s="53"/>
      <c r="N156" s="53"/>
      <c r="O156" s="53"/>
      <c r="P156" s="53"/>
      <c r="Q156" s="53"/>
      <c r="R156" s="53"/>
    </row>
    <row r="157" spans="1:18" ht="15.75">
      <c r="A157" s="57"/>
      <c r="B157" s="57"/>
      <c r="C157" s="57"/>
      <c r="D157" s="57"/>
      <c r="E157" s="57"/>
      <c r="F157" s="57"/>
      <c r="G157" s="57"/>
      <c r="H157" s="57"/>
      <c r="I157" s="56"/>
      <c r="J157" s="56"/>
      <c r="K157" s="53"/>
      <c r="L157" s="53"/>
      <c r="M157" s="53"/>
      <c r="N157" s="53"/>
      <c r="O157" s="53"/>
      <c r="P157" s="53"/>
      <c r="Q157" s="53"/>
      <c r="R157" s="53"/>
    </row>
    <row r="158" spans="1:18" ht="15.75">
      <c r="A158" s="57" t="s">
        <v>94</v>
      </c>
      <c r="B158" s="57"/>
      <c r="C158" s="57"/>
      <c r="D158" s="57"/>
      <c r="E158" s="57"/>
      <c r="F158" s="57"/>
      <c r="G158" s="57"/>
      <c r="H158" s="57"/>
      <c r="I158" s="57"/>
      <c r="J158" s="56"/>
      <c r="K158" s="53"/>
      <c r="L158" s="53" t="s">
        <v>101</v>
      </c>
      <c r="M158" s="53" t="s">
        <v>101</v>
      </c>
      <c r="N158" s="53"/>
      <c r="O158" s="53"/>
      <c r="P158" s="53"/>
      <c r="Q158" s="53"/>
      <c r="R158" s="53"/>
    </row>
    <row r="159" spans="1:18" ht="15.75">
      <c r="A159" s="57" t="s">
        <v>95</v>
      </c>
      <c r="B159" s="57"/>
      <c r="C159" s="57"/>
      <c r="D159" s="57"/>
      <c r="E159" s="57"/>
      <c r="F159" s="57"/>
      <c r="G159" s="57"/>
      <c r="H159" s="57"/>
      <c r="I159" s="56"/>
      <c r="J159" s="56"/>
      <c r="K159" s="53"/>
      <c r="L159" s="34">
        <f>F161</f>
        <v>-3</v>
      </c>
      <c r="M159" s="34">
        <f>G161</f>
        <v>5</v>
      </c>
      <c r="N159" s="53"/>
      <c r="O159" s="53"/>
      <c r="P159" s="53"/>
      <c r="Q159" s="53"/>
      <c r="R159" s="53"/>
    </row>
    <row r="160" spans="1:18" ht="15.75">
      <c r="A160" s="57"/>
      <c r="B160" s="57"/>
      <c r="C160" s="57"/>
      <c r="D160" s="57"/>
      <c r="E160" s="57"/>
      <c r="F160" s="57"/>
      <c r="G160" s="57"/>
      <c r="H160" s="57"/>
      <c r="I160" s="56"/>
      <c r="J160" s="56"/>
      <c r="K160" s="53"/>
      <c r="L160" s="34">
        <f>F163</f>
        <v>1</v>
      </c>
      <c r="M160" s="34">
        <f>G163</f>
        <v>1</v>
      </c>
      <c r="N160" s="53"/>
      <c r="O160" s="53"/>
      <c r="P160" s="53"/>
      <c r="Q160" s="53"/>
      <c r="R160" s="53"/>
    </row>
    <row r="161" spans="1:18" ht="15.75">
      <c r="A161" s="58"/>
      <c r="B161" s="58"/>
      <c r="C161" s="58"/>
      <c r="D161" s="56"/>
      <c r="E161" s="57" t="s">
        <v>98</v>
      </c>
      <c r="F161" s="59">
        <v>-3</v>
      </c>
      <c r="G161" s="59">
        <v>5</v>
      </c>
      <c r="H161" s="56" t="s">
        <v>99</v>
      </c>
      <c r="I161" s="56"/>
      <c r="J161" s="56"/>
      <c r="K161" s="53"/>
      <c r="L161" s="34">
        <f>F165</f>
        <v>3</v>
      </c>
      <c r="M161" s="34">
        <f>G165</f>
        <v>-1</v>
      </c>
      <c r="N161" s="53"/>
      <c r="O161" s="53"/>
      <c r="P161" s="53"/>
      <c r="Q161" s="53"/>
      <c r="R161" s="53"/>
    </row>
    <row r="162" spans="1:18" ht="12.75">
      <c r="A162" s="58"/>
      <c r="B162" s="58"/>
      <c r="C162" s="58"/>
      <c r="D162" s="56"/>
      <c r="E162" s="56"/>
      <c r="F162" s="56"/>
      <c r="G162" s="56"/>
      <c r="H162" s="56"/>
      <c r="I162" s="56"/>
      <c r="J162" s="56"/>
      <c r="K162" s="53"/>
      <c r="L162" s="53"/>
      <c r="M162" s="53"/>
      <c r="N162" s="53"/>
      <c r="O162" s="53"/>
      <c r="P162" s="53"/>
      <c r="Q162" s="53"/>
      <c r="R162" s="53"/>
    </row>
    <row r="163" spans="1:18" ht="15.75">
      <c r="A163" s="56"/>
      <c r="B163" s="56"/>
      <c r="C163" s="56"/>
      <c r="D163" s="56"/>
      <c r="E163" s="57" t="s">
        <v>98</v>
      </c>
      <c r="F163" s="60">
        <v>1</v>
      </c>
      <c r="G163" s="60">
        <v>1</v>
      </c>
      <c r="H163" s="56" t="s">
        <v>99</v>
      </c>
      <c r="I163" s="56"/>
      <c r="J163" s="56"/>
      <c r="K163" s="53"/>
      <c r="L163" s="53"/>
      <c r="M163" s="53"/>
      <c r="N163" s="53"/>
      <c r="O163" s="53"/>
      <c r="P163" s="53"/>
      <c r="Q163" s="53"/>
      <c r="R163" s="53"/>
    </row>
    <row r="164" spans="1:18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3"/>
      <c r="L164" s="53"/>
      <c r="M164" s="53"/>
      <c r="N164" s="53"/>
      <c r="O164" s="53"/>
      <c r="P164" s="53"/>
      <c r="Q164" s="53"/>
      <c r="R164" s="53"/>
    </row>
    <row r="165" spans="1:18" ht="15.75">
      <c r="A165" s="56"/>
      <c r="B165" s="56"/>
      <c r="C165" s="56"/>
      <c r="D165" s="56"/>
      <c r="E165" s="57" t="s">
        <v>98</v>
      </c>
      <c r="F165" s="60">
        <v>3</v>
      </c>
      <c r="G165" s="60">
        <v>-1</v>
      </c>
      <c r="H165" s="56" t="s">
        <v>99</v>
      </c>
      <c r="I165" s="56"/>
      <c r="J165" s="56"/>
      <c r="K165" s="53"/>
      <c r="L165" s="53"/>
      <c r="M165" s="53"/>
      <c r="N165" s="53"/>
      <c r="O165" s="53"/>
      <c r="P165" s="53"/>
      <c r="Q165" s="53"/>
      <c r="R165" s="53"/>
    </row>
    <row r="166" spans="1:18" ht="12.75">
      <c r="A166" s="56" t="s">
        <v>63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3"/>
      <c r="L166" s="53"/>
      <c r="M166" s="53"/>
      <c r="N166" s="53"/>
      <c r="O166" s="53"/>
      <c r="P166" s="53"/>
      <c r="Q166" s="53"/>
      <c r="R166" s="53"/>
    </row>
    <row r="167" spans="1:18" ht="12.75">
      <c r="A167" s="56" t="s">
        <v>64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3"/>
      <c r="L167" s="53"/>
      <c r="M167" s="53"/>
      <c r="N167" s="53"/>
      <c r="O167" s="53"/>
      <c r="P167" s="53"/>
      <c r="Q167" s="53"/>
      <c r="R167" s="53"/>
    </row>
    <row r="168" spans="1:18" ht="12.75">
      <c r="A168" s="56" t="s">
        <v>65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3"/>
      <c r="L168" s="53"/>
      <c r="M168" s="53"/>
      <c r="N168" s="53"/>
      <c r="O168" s="53"/>
      <c r="P168" s="53"/>
      <c r="Q168" s="53"/>
      <c r="R168" s="53"/>
    </row>
    <row r="169" spans="1:18" ht="12.75">
      <c r="A169" s="56" t="s">
        <v>66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3"/>
      <c r="L169" s="53"/>
      <c r="M169" s="53"/>
      <c r="N169" s="53"/>
      <c r="O169" s="53"/>
      <c r="P169" s="53"/>
      <c r="Q169" s="53"/>
      <c r="R169" s="53"/>
    </row>
    <row r="170" spans="1:18" ht="12.75">
      <c r="A170" s="56" t="s">
        <v>67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3"/>
      <c r="L170" s="53"/>
      <c r="M170" s="53"/>
      <c r="N170" s="53"/>
      <c r="O170" s="53"/>
      <c r="P170" s="53"/>
      <c r="Q170" s="53"/>
      <c r="R170" s="53"/>
    </row>
    <row r="171" spans="1:18" ht="12.75">
      <c r="A171" s="56" t="s">
        <v>68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3"/>
      <c r="L171" s="53"/>
      <c r="M171" s="53"/>
      <c r="N171" s="53"/>
      <c r="O171" s="53"/>
      <c r="P171" s="53"/>
      <c r="Q171" s="53"/>
      <c r="R171" s="53"/>
    </row>
    <row r="172" spans="1:18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3"/>
      <c r="L172" s="53"/>
      <c r="M172" s="53"/>
      <c r="N172" s="53"/>
      <c r="O172" s="53"/>
      <c r="P172" s="53"/>
      <c r="Q172" s="53"/>
      <c r="R172" s="53"/>
    </row>
    <row r="173" spans="1:18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3"/>
      <c r="L173" s="53"/>
      <c r="M173" s="53"/>
      <c r="N173" s="53"/>
      <c r="O173" s="53"/>
      <c r="P173" s="53"/>
      <c r="Q173" s="53"/>
      <c r="R173" s="53"/>
    </row>
    <row r="174" spans="1:18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3"/>
      <c r="L174" s="53"/>
      <c r="M174" s="53"/>
      <c r="N174" s="53"/>
      <c r="O174" s="53"/>
      <c r="P174" s="53"/>
      <c r="Q174" s="53"/>
      <c r="R174" s="53"/>
    </row>
    <row r="175" spans="1:18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3"/>
      <c r="L175" s="53"/>
      <c r="M175" s="53"/>
      <c r="N175" s="53"/>
      <c r="O175" s="53"/>
      <c r="P175" s="53"/>
      <c r="Q175" s="53"/>
      <c r="R175" s="53"/>
    </row>
    <row r="176" spans="1:18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3"/>
      <c r="L176" s="53"/>
      <c r="M176" s="53"/>
      <c r="N176" s="53"/>
      <c r="O176" s="53"/>
      <c r="P176" s="53"/>
      <c r="Q176" s="53"/>
      <c r="R176" s="53"/>
    </row>
    <row r="177" spans="1:18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18" s="65" customFormat="1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27" ht="12.7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V179" s="46"/>
      <c r="W179" s="46"/>
      <c r="X179" s="46"/>
      <c r="Y179" s="46"/>
      <c r="Z179" s="46"/>
      <c r="AA179" s="46"/>
    </row>
    <row r="180" spans="1:27" ht="12.7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V180" s="46"/>
      <c r="W180" s="46"/>
      <c r="X180" s="46"/>
      <c r="Y180" s="46"/>
      <c r="Z180" s="46"/>
      <c r="AA180" s="46"/>
    </row>
    <row r="181" spans="1:27" ht="12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V181" s="46"/>
      <c r="W181" s="46"/>
      <c r="X181" s="46"/>
      <c r="Y181" s="46"/>
      <c r="Z181" s="46"/>
      <c r="AA181" s="46"/>
    </row>
    <row r="182" spans="1:27" ht="12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V182" s="46"/>
      <c r="W182" s="46"/>
      <c r="X182" s="46"/>
      <c r="Y182" s="46"/>
      <c r="Z182" s="46"/>
      <c r="AA182" s="46"/>
    </row>
    <row r="183" spans="1:27" ht="12.7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V183" s="46"/>
      <c r="W183" s="46"/>
      <c r="X183" s="46"/>
      <c r="Y183" s="46"/>
      <c r="Z183" s="46"/>
      <c r="AA183" s="46"/>
    </row>
    <row r="184" spans="1:27" ht="12.7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V184" s="46"/>
      <c r="W184" s="46"/>
      <c r="X184" s="46"/>
      <c r="Y184" s="46"/>
      <c r="Z184" s="46"/>
      <c r="AA184" s="46"/>
    </row>
    <row r="185" spans="1:27" ht="12.7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V185" s="46"/>
      <c r="W185" s="46"/>
      <c r="X185" s="46"/>
      <c r="Y185" s="46"/>
      <c r="Z185" s="46"/>
      <c r="AA185" s="46"/>
    </row>
    <row r="186" spans="1:27" ht="12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V186" s="46"/>
      <c r="W186" s="46"/>
      <c r="X186" s="46"/>
      <c r="Y186" s="46"/>
      <c r="Z186" s="46"/>
      <c r="AA186" s="46"/>
    </row>
    <row r="187" spans="1:27" ht="12.7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V187" s="46"/>
      <c r="W187" s="46"/>
      <c r="X187" s="46"/>
      <c r="Y187" s="46"/>
      <c r="Z187" s="46"/>
      <c r="AA187" s="46"/>
    </row>
    <row r="188" spans="1:27" ht="12.7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V188" s="46"/>
      <c r="W188" s="46"/>
      <c r="X188" s="46"/>
      <c r="Y188" s="46"/>
      <c r="Z188" s="46"/>
      <c r="AA188" s="46"/>
    </row>
    <row r="189" spans="1:27" ht="12.7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V189" s="46"/>
      <c r="W189" s="46"/>
      <c r="X189" s="46"/>
      <c r="Y189" s="46"/>
      <c r="Z189" s="46"/>
      <c r="AA189" s="46"/>
    </row>
    <row r="190" spans="1:27" ht="12.7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V190" s="46"/>
      <c r="W190" s="46"/>
      <c r="X190" s="46"/>
      <c r="Y190" s="46"/>
      <c r="Z190" s="46"/>
      <c r="AA190" s="46"/>
    </row>
    <row r="191" spans="1:27" ht="12.7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V191" s="46"/>
      <c r="W191" s="46"/>
      <c r="X191" s="46"/>
      <c r="Y191" s="46"/>
      <c r="Z191" s="46"/>
      <c r="AA191" s="46"/>
    </row>
    <row r="192" spans="1:27" ht="12.7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V192" s="46"/>
      <c r="W192" s="46"/>
      <c r="X192" s="46"/>
      <c r="Y192" s="46"/>
      <c r="Z192" s="46"/>
      <c r="AA192" s="46"/>
    </row>
    <row r="193" spans="1:27" ht="12.7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V193" s="46"/>
      <c r="W193" s="46"/>
      <c r="X193" s="46"/>
      <c r="Y193" s="46"/>
      <c r="Z193" s="46"/>
      <c r="AA193" s="46"/>
    </row>
    <row r="194" spans="1:27" ht="12.7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V194" s="46"/>
      <c r="W194" s="46"/>
      <c r="X194" s="46"/>
      <c r="Y194" s="46"/>
      <c r="Z194" s="46"/>
      <c r="AA194" s="46"/>
    </row>
    <row r="195" spans="1:27" ht="12.7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V195" s="46"/>
      <c r="W195" s="46"/>
      <c r="X195" s="46"/>
      <c r="Y195" s="46"/>
      <c r="Z195" s="46"/>
      <c r="AA195" s="46"/>
    </row>
    <row r="196" spans="1:27" ht="12.7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V196" s="46"/>
      <c r="W196" s="46"/>
      <c r="X196" s="46"/>
      <c r="Y196" s="46"/>
      <c r="Z196" s="46"/>
      <c r="AA196" s="46"/>
    </row>
    <row r="197" spans="1:27" ht="12.7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V197" s="46"/>
      <c r="W197" s="46"/>
      <c r="X197" s="46"/>
      <c r="Y197" s="46"/>
      <c r="Z197" s="46"/>
      <c r="AA197" s="46"/>
    </row>
    <row r="198" spans="1:27" ht="12.7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V198" s="46"/>
      <c r="W198" s="46"/>
      <c r="X198" s="46"/>
      <c r="Y198" s="46"/>
      <c r="Z198" s="46"/>
      <c r="AA198" s="46"/>
    </row>
    <row r="199" spans="1:27" ht="12.7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V199" s="46"/>
      <c r="W199" s="46"/>
      <c r="X199" s="46"/>
      <c r="Y199" s="46"/>
      <c r="Z199" s="46"/>
      <c r="AA199" s="46"/>
    </row>
    <row r="200" spans="1:27" ht="12.7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V200" s="46"/>
      <c r="W200" s="46"/>
      <c r="X200" s="46"/>
      <c r="Y200" s="46"/>
      <c r="Z200" s="46"/>
      <c r="AA200" s="46"/>
    </row>
    <row r="201" spans="1:27" ht="12.7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V201" s="46"/>
      <c r="W201" s="46"/>
      <c r="X201" s="46"/>
      <c r="Y201" s="46"/>
      <c r="Z201" s="46"/>
      <c r="AA201" s="46"/>
    </row>
    <row r="202" spans="1:27" ht="12.7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V202" s="46"/>
      <c r="W202" s="46"/>
      <c r="X202" s="46"/>
      <c r="Y202" s="46"/>
      <c r="Z202" s="46"/>
      <c r="AA202" s="46"/>
    </row>
    <row r="203" spans="1:27" ht="12.7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V203" s="46"/>
      <c r="W203" s="46"/>
      <c r="X203" s="46"/>
      <c r="Y203" s="46"/>
      <c r="Z203" s="46"/>
      <c r="AA203" s="46"/>
    </row>
    <row r="204" spans="1:27" ht="12.7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V204" s="46"/>
      <c r="W204" s="46"/>
      <c r="X204" s="46"/>
      <c r="Y204" s="46"/>
      <c r="Z204" s="46"/>
      <c r="AA204" s="46"/>
    </row>
    <row r="205" spans="1:27" ht="12.7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V205" s="46"/>
      <c r="W205" s="46"/>
      <c r="X205" s="46"/>
      <c r="Y205" s="46"/>
      <c r="Z205" s="46"/>
      <c r="AA205" s="46"/>
    </row>
    <row r="206" spans="1:27" ht="12.7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V206" s="46"/>
      <c r="W206" s="46"/>
      <c r="X206" s="46"/>
      <c r="Y206" s="46"/>
      <c r="Z206" s="46"/>
      <c r="AA206" s="46"/>
    </row>
    <row r="207" spans="1:27" ht="12.7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V207" s="46"/>
      <c r="W207" s="46"/>
      <c r="X207" s="46"/>
      <c r="Y207" s="46"/>
      <c r="Z207" s="46"/>
      <c r="AA207" s="46"/>
    </row>
    <row r="208" spans="1:27" ht="12.7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V208" s="46"/>
      <c r="W208" s="46"/>
      <c r="X208" s="46"/>
      <c r="Y208" s="46"/>
      <c r="Z208" s="46"/>
      <c r="AA208" s="46"/>
    </row>
    <row r="209" spans="1:27" ht="12.7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V209" s="46"/>
      <c r="W209" s="46"/>
      <c r="X209" s="46"/>
      <c r="Y209" s="46"/>
      <c r="Z209" s="46"/>
      <c r="AA209" s="46"/>
    </row>
    <row r="210" spans="1:27" ht="12.7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V210" s="46"/>
      <c r="W210" s="46"/>
      <c r="X210" s="46"/>
      <c r="Y210" s="46"/>
      <c r="Z210" s="46"/>
      <c r="AA210" s="46"/>
    </row>
    <row r="211" spans="1:27" ht="12.7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V211" s="46"/>
      <c r="W211" s="46"/>
      <c r="X211" s="46"/>
      <c r="Y211" s="46"/>
      <c r="Z211" s="46"/>
      <c r="AA211" s="46"/>
    </row>
    <row r="212" spans="1:27" ht="12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V212" s="46"/>
      <c r="W212" s="46"/>
      <c r="X212" s="46"/>
      <c r="Y212" s="46"/>
      <c r="Z212" s="46"/>
      <c r="AA212" s="46"/>
    </row>
    <row r="213" spans="1:27" ht="12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V213" s="46"/>
      <c r="W213" s="46"/>
      <c r="X213" s="46"/>
      <c r="Y213" s="46"/>
      <c r="Z213" s="46"/>
      <c r="AA213" s="46"/>
    </row>
    <row r="214" spans="1:27" ht="12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V214" s="46"/>
      <c r="W214" s="46"/>
      <c r="X214" s="46"/>
      <c r="Y214" s="46"/>
      <c r="Z214" s="46"/>
      <c r="AA214" s="46"/>
    </row>
    <row r="215" spans="1:27" ht="12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V215" s="46"/>
      <c r="W215" s="46"/>
      <c r="X215" s="46"/>
      <c r="Y215" s="46"/>
      <c r="Z215" s="46"/>
      <c r="AA215" s="46"/>
    </row>
    <row r="216" spans="1:27" ht="12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V216" s="46"/>
      <c r="W216" s="46"/>
      <c r="X216" s="46"/>
      <c r="Y216" s="46"/>
      <c r="Z216" s="46"/>
      <c r="AA216" s="46"/>
    </row>
    <row r="217" spans="1:27" ht="12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V217" s="46"/>
      <c r="W217" s="46"/>
      <c r="X217" s="46"/>
      <c r="Y217" s="46"/>
      <c r="Z217" s="46"/>
      <c r="AA217" s="46"/>
    </row>
    <row r="218" spans="1:27" ht="12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V218" s="46"/>
      <c r="W218" s="46"/>
      <c r="X218" s="46"/>
      <c r="Y218" s="46"/>
      <c r="Z218" s="46"/>
      <c r="AA218" s="46"/>
    </row>
    <row r="219" spans="1:27" ht="12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V219" s="46"/>
      <c r="W219" s="46"/>
      <c r="X219" s="46"/>
      <c r="Y219" s="46"/>
      <c r="Z219" s="46"/>
      <c r="AA219" s="46"/>
    </row>
    <row r="220" spans="1:27" ht="12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V220" s="46"/>
      <c r="W220" s="46"/>
      <c r="X220" s="46"/>
      <c r="Y220" s="46"/>
      <c r="Z220" s="46"/>
      <c r="AA220" s="46"/>
    </row>
    <row r="221" spans="1:27" ht="12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V221" s="46"/>
      <c r="W221" s="46"/>
      <c r="X221" s="46"/>
      <c r="Y221" s="46"/>
      <c r="Z221" s="46"/>
      <c r="AA221" s="46"/>
    </row>
    <row r="222" spans="1:27" ht="12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V222" s="46"/>
      <c r="W222" s="46"/>
      <c r="X222" s="46"/>
      <c r="Y222" s="46"/>
      <c r="Z222" s="46"/>
      <c r="AA222" s="46"/>
    </row>
    <row r="223" spans="1:27" ht="12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V223" s="46"/>
      <c r="W223" s="46"/>
      <c r="X223" s="46"/>
      <c r="Y223" s="46"/>
      <c r="Z223" s="46"/>
      <c r="AA223" s="46"/>
    </row>
    <row r="224" spans="1:27" ht="12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V224" s="46"/>
      <c r="W224" s="46"/>
      <c r="X224" s="46"/>
      <c r="Y224" s="46"/>
      <c r="Z224" s="46"/>
      <c r="AA224" s="46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  <row r="283" spans="1:18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</row>
    <row r="284" spans="1:18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</row>
    <row r="285" spans="1:18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</row>
    <row r="286" spans="1:18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</row>
    <row r="287" spans="1:18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</row>
    <row r="288" spans="1:18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</row>
    <row r="291" spans="1:18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Luiza Tondolo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Luiza Tondolo</dc:creator>
  <cp:keywords/>
  <dc:description/>
  <cp:lastModifiedBy>Tania</cp:lastModifiedBy>
  <dcterms:created xsi:type="dcterms:W3CDTF">2006-03-10T14:49:53Z</dcterms:created>
  <dcterms:modified xsi:type="dcterms:W3CDTF">2006-04-03T03:49:20Z</dcterms:modified>
  <cp:category/>
  <cp:version/>
  <cp:contentType/>
  <cp:contentStatus/>
</cp:coreProperties>
</file>