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<sst xmlns="http://schemas.openxmlformats.org/spreadsheetml/2006/main" count="161" uniqueCount="122">
  <si>
    <t>x1=</t>
  </si>
  <si>
    <t>x2=</t>
  </si>
  <si>
    <t>d(A,B) =</t>
  </si>
  <si>
    <t>y1=</t>
  </si>
  <si>
    <t>y2=</t>
  </si>
  <si>
    <t>a) A(3,7) e B(1,4) =</t>
  </si>
  <si>
    <t>b) C(3,-1) e D(3,5) =</t>
  </si>
  <si>
    <t>c) E(-2,-5) e F(0,0) =</t>
  </si>
  <si>
    <t>e) I(3,-3) e J(-3,3) =</t>
  </si>
  <si>
    <t>f) L(-4,0) e M(0,3) =</t>
  </si>
  <si>
    <t>d) G(0,-2) e H(5,-2) =</t>
  </si>
  <si>
    <t>g) N(1,1) e O(7,-1) =</t>
  </si>
  <si>
    <t>h) P(10,2) e Q(-1,5) =</t>
  </si>
  <si>
    <t>i) R(-1,4) e S(5,2) =</t>
  </si>
  <si>
    <t>j) T(13,19) e U(-9,30) =</t>
  </si>
  <si>
    <t>h) P(-1,5) e Q(5,-2) =</t>
  </si>
  <si>
    <t>i) R(-4,-2) e S(-2,-4) =</t>
  </si>
  <si>
    <t>j) T(1,7) e U(11,3) =</t>
  </si>
  <si>
    <t>m =</t>
  </si>
  <si>
    <t>b) C(2,-3) e D(-4,3) =</t>
  </si>
  <si>
    <t>c) E(3,2) e F(3-,2) =</t>
  </si>
  <si>
    <t>d) G(-1,4) e H(3,2) =</t>
  </si>
  <si>
    <t>e) I(5,2) e J(-2,-3) =</t>
  </si>
  <si>
    <t>f) L(200,100) e M(300,80) =</t>
  </si>
  <si>
    <t>c) E(1,-7) e F(3,-5) =</t>
  </si>
  <si>
    <t>d) G(-1,8) e H(3,15) =</t>
  </si>
  <si>
    <t>e) I(-1,5) e J(5,-2) =</t>
  </si>
  <si>
    <t>f) L(20,1) e M(3,80) =</t>
  </si>
  <si>
    <t>g) N(-4,-2) e O(-2,-4) =</t>
  </si>
  <si>
    <t>h) P(-1,5) e Q(15,3) =</t>
  </si>
  <si>
    <t>i) R(35,1) e S(12,18) =</t>
  </si>
  <si>
    <t>j) T(17,2) e U(11,6) =</t>
  </si>
  <si>
    <t>a=</t>
  </si>
  <si>
    <t>b=</t>
  </si>
  <si>
    <t>a) A(3,0) e B(0,4) =</t>
  </si>
  <si>
    <t>b) C(-1,0) e D(0,5) =</t>
  </si>
  <si>
    <t>d) G(30,0) e H(0,-2) =</t>
  </si>
  <si>
    <t>e) I(-12,0) e J(0,12) =</t>
  </si>
  <si>
    <t>d(A,r) =</t>
  </si>
  <si>
    <t>x=</t>
  </si>
  <si>
    <t>y=</t>
  </si>
  <si>
    <t xml:space="preserve">c) P(3,-2) e 2x+y+6=0 </t>
  </si>
  <si>
    <t xml:space="preserve">d) P(6,4) e y-2=0 </t>
  </si>
  <si>
    <t xml:space="preserve">e) P(1,1) e x+y-3=0 </t>
  </si>
  <si>
    <t xml:space="preserve">f) P(-1,-2) e x+2y-5=0 </t>
  </si>
  <si>
    <t>Equação =</t>
  </si>
  <si>
    <t>a) A(-1,4) e m =2</t>
  </si>
  <si>
    <t>b) C(4,2) e m = 1</t>
  </si>
  <si>
    <t>c) E(5,3) e m = -2</t>
  </si>
  <si>
    <t>d) G(2,-3) e m =4</t>
  </si>
  <si>
    <t>e) I(-3,-1) e m = -2</t>
  </si>
  <si>
    <t>f) L(3,6) e m = 1</t>
  </si>
  <si>
    <t>g) N(2,5) e m = 2</t>
  </si>
  <si>
    <t>h) P(2,1) e m = 4</t>
  </si>
  <si>
    <t>b) C(-1,6) e D(2,-3) =</t>
  </si>
  <si>
    <t>c) E(-1,8) e F(-5,-1) =</t>
  </si>
  <si>
    <t>d) G(5,3) e H(-1,-4) =</t>
  </si>
  <si>
    <t>e) I(1,-5) e J(3,3) =</t>
  </si>
  <si>
    <t>f) L(-1,-2) e M(5,2) =</t>
  </si>
  <si>
    <t>g) N(2,-1) e O(-3,2) =</t>
  </si>
  <si>
    <t>h) P(1,4) e Q(2,7) =</t>
  </si>
  <si>
    <t>i) R(2,-1) e S(0,-2) =</t>
  </si>
  <si>
    <t>j) T(1,1) e U(2,1) =</t>
  </si>
  <si>
    <t>a) A(-3,5)  B(1,1) e C(3,-1) =</t>
  </si>
  <si>
    <t>b) D(0,2)  E(-3,1) e F(4,5) =</t>
  </si>
  <si>
    <t>c) G(-1,3)  H(2,4) e I(-4,10)=</t>
  </si>
  <si>
    <t>d) J(1,1)   L((3,2) e M(6,1) =</t>
  </si>
  <si>
    <t>e) N(1,-5) O(3,3) e P(2,2) =</t>
  </si>
  <si>
    <t>f) Q(-1,-2) R(5,1) e S(5,2) =</t>
  </si>
  <si>
    <t xml:space="preserve"> Preencha as caixinhas verdes com os valores de x1, x2, y1 e y2 para encontrar  </t>
  </si>
  <si>
    <t>a distância entre dois pontos, a partir dos pontos dados:</t>
  </si>
  <si>
    <t>Determinar as coordenadas do ponto médio dos segmentos</t>
  </si>
  <si>
    <t>dados os pontos abaixo, preenchendo os respectivos valores nas caixinhas azuis:</t>
  </si>
  <si>
    <t>M=</t>
  </si>
  <si>
    <t>,</t>
  </si>
  <si>
    <t>a) A(-1,6) e B(-5,4) = (-3,5)</t>
  </si>
  <si>
    <t>a) A(3,2) e B(-3,-1) = 0,5</t>
  </si>
  <si>
    <t xml:space="preserve">Ache o coeficiente angular da reta, colocando os respectivos valores em cada </t>
  </si>
  <si>
    <t>caixinha laranja, dados os pontos:</t>
  </si>
  <si>
    <t>(coloque os respectivos valores de a e b nas caixinhas vermelhas):</t>
  </si>
  <si>
    <t>Ache a forma segmentária da reta que passa pelos pontos dados abaixo</t>
  </si>
  <si>
    <t xml:space="preserve"> Preencha as caixinhas verdes com os respectivos valores para encontrar </t>
  </si>
  <si>
    <t>a distância de um ponto a uma reta, dadas a reta e o ponto:</t>
  </si>
  <si>
    <t>Exercício 1: Distância entre dois pontos</t>
  </si>
  <si>
    <t>Exercício 2: Ponto Médio de um segmento de reta</t>
  </si>
  <si>
    <t>Exercício 3: Coeficiente angular de uma reta</t>
  </si>
  <si>
    <t>Exercício 4: Forma segmentária da reta</t>
  </si>
  <si>
    <t>Exercício 6: Equação da reta conhecidos um ponto e a declividade</t>
  </si>
  <si>
    <t>preenchendo as caixinhas azuis a partir dos dados abaixo:</t>
  </si>
  <si>
    <t>Determine a equação da reta conhecidos, o ponto e a declividade,</t>
  </si>
  <si>
    <t>Exercício 7: Equação geral da reta</t>
  </si>
  <si>
    <t xml:space="preserve">valores nas caixinhas cinzas, dados os pontos abaixo: </t>
  </si>
  <si>
    <t>Encontre a equação geral da reta, preenchendo os respectivos</t>
  </si>
  <si>
    <t>Exercício 8: Condição de alinhamento de três pontos</t>
  </si>
  <si>
    <t xml:space="preserve">Verifique se os pontos a seguir estão alinhados, preenchendo as </t>
  </si>
  <si>
    <t>caixinhas roxas, com seus respectivos valores:</t>
  </si>
  <si>
    <t xml:space="preserve">Exercício 5: Distância de um ponto a uma reta </t>
  </si>
  <si>
    <t>a) A(3,7) e B(1,4) = 3,605551275</t>
  </si>
  <si>
    <t>(</t>
  </si>
  <si>
    <t>)</t>
  </si>
  <si>
    <t>x</t>
  </si>
  <si>
    <t>y</t>
  </si>
  <si>
    <t xml:space="preserve"> -----</t>
  </si>
  <si>
    <t>+</t>
  </si>
  <si>
    <t>=</t>
  </si>
  <si>
    <t xml:space="preserve">a) P(-1,5) e 3x+4y-12=0 </t>
  </si>
  <si>
    <t>b) P(5,7) e 4x-3y+2=0</t>
  </si>
  <si>
    <t>c) E(-2,0) e F(0,10) =</t>
  </si>
  <si>
    <t>A</t>
  </si>
  <si>
    <t>B</t>
  </si>
  <si>
    <t>ax-y+b=0</t>
  </si>
  <si>
    <t>A=</t>
  </si>
  <si>
    <t>B=</t>
  </si>
  <si>
    <t>C=</t>
  </si>
  <si>
    <t>y=-(AX+C)/B</t>
  </si>
  <si>
    <t>a1=</t>
  </si>
  <si>
    <t>(B1-B2)/(A1-A2)</t>
  </si>
  <si>
    <t xml:space="preserve"> </t>
  </si>
  <si>
    <t>t</t>
  </si>
  <si>
    <t>p</t>
  </si>
  <si>
    <t>Atividades  criadas por Marla Haas e a Marla Ely- Regime Especial Disciplina Mat. Comp. IV / 2006</t>
  </si>
  <si>
    <t>Melhoradas por Tânia Michel Pereira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</si>
</sst>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3"/>
      <name val="Times New Roman"/>
      <family val="1"/>
    </font>
    <font>
      <sz val="10"/>
      <color indexed="41"/>
      <name val="Arial"/>
      <family val="2"/>
    </font>
    <font>
      <sz val="10"/>
      <color indexed="47"/>
      <name val="Arial"/>
      <family val="2"/>
    </font>
    <font>
      <b/>
      <sz val="14"/>
      <color indexed="10"/>
      <name val="Times New Roman"/>
      <family val="1"/>
    </font>
    <font>
      <sz val="10"/>
      <color indexed="42"/>
      <name val="Arial"/>
      <family val="2"/>
    </font>
    <font>
      <sz val="10"/>
      <color indexed="43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0"/>
      <color indexed="46"/>
      <name val="Arial"/>
      <family val="2"/>
    </font>
    <font>
      <sz val="10"/>
      <color indexed="10"/>
      <name val="Arial"/>
      <family val="2"/>
    </font>
    <font>
      <sz val="14"/>
      <color indexed="16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4"/>
      <color indexed="4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1" fillId="33" borderId="0" xfId="0" applyFont="1" applyFill="1" applyAlignment="1">
      <alignment horizontal="right"/>
    </xf>
    <xf numFmtId="0" fontId="1" fillId="34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9" fillId="35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" fillId="37" borderId="0" xfId="0" applyFont="1" applyFill="1" applyAlignment="1">
      <alignment horizontal="left"/>
    </xf>
    <xf numFmtId="0" fontId="6" fillId="38" borderId="0" xfId="0" applyFont="1" applyFill="1" applyAlignment="1">
      <alignment horizontal="left"/>
    </xf>
    <xf numFmtId="0" fontId="1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0" borderId="0" xfId="0" applyAlignment="1">
      <alignment horizontal="left"/>
    </xf>
    <xf numFmtId="0" fontId="0" fillId="38" borderId="10" xfId="0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4" fillId="38" borderId="0" xfId="0" applyFont="1" applyFill="1" applyAlignment="1">
      <alignment horizontal="left"/>
    </xf>
    <xf numFmtId="0" fontId="0" fillId="34" borderId="10" xfId="0" applyFill="1" applyBorder="1" applyAlignment="1">
      <alignment horizontal="left"/>
    </xf>
    <xf numFmtId="0" fontId="0" fillId="37" borderId="0" xfId="0" applyFill="1" applyAlignment="1">
      <alignment horizontal="left"/>
    </xf>
    <xf numFmtId="0" fontId="1" fillId="37" borderId="0" xfId="0" applyFont="1" applyFill="1" applyAlignment="1">
      <alignment horizontal="left"/>
    </xf>
    <xf numFmtId="0" fontId="1" fillId="36" borderId="10" xfId="0" applyFont="1" applyFill="1" applyBorder="1" applyAlignment="1">
      <alignment horizontal="left"/>
    </xf>
    <xf numFmtId="0" fontId="5" fillId="37" borderId="0" xfId="0" applyFont="1" applyFill="1" applyAlignment="1">
      <alignment horizontal="left"/>
    </xf>
    <xf numFmtId="0" fontId="0" fillId="37" borderId="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9" borderId="10" xfId="0" applyFill="1" applyBorder="1" applyAlignment="1">
      <alignment horizontal="left"/>
    </xf>
    <xf numFmtId="0" fontId="0" fillId="40" borderId="10" xfId="0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" fillId="35" borderId="0" xfId="0" applyFont="1" applyFill="1" applyAlignment="1">
      <alignment horizontal="left"/>
    </xf>
    <xf numFmtId="0" fontId="3" fillId="41" borderId="10" xfId="0" applyFont="1" applyFill="1" applyBorder="1" applyAlignment="1">
      <alignment horizontal="left"/>
    </xf>
    <xf numFmtId="0" fontId="3" fillId="41" borderId="11" xfId="0" applyFont="1" applyFill="1" applyBorder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0" xfId="0" applyFill="1" applyAlignment="1" quotePrefix="1">
      <alignment horizontal="left"/>
    </xf>
    <xf numFmtId="0" fontId="11" fillId="36" borderId="10" xfId="0" applyFont="1" applyFill="1" applyBorder="1" applyAlignment="1">
      <alignment horizontal="left"/>
    </xf>
    <xf numFmtId="0" fontId="11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5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2" fillId="38" borderId="0" xfId="0" applyFont="1" applyFill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0" fillId="35" borderId="0" xfId="0" applyFont="1" applyFill="1" applyAlignment="1">
      <alignment horizontal="left"/>
    </xf>
    <xf numFmtId="0" fontId="11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2" fillId="42" borderId="0" xfId="0" applyFont="1" applyFill="1" applyBorder="1" applyAlignment="1">
      <alignment horizontal="left"/>
    </xf>
    <xf numFmtId="0" fontId="11" fillId="42" borderId="0" xfId="0" applyFont="1" applyFill="1" applyBorder="1" applyAlignment="1">
      <alignment horizontal="left"/>
    </xf>
    <xf numFmtId="0" fontId="14" fillId="33" borderId="0" xfId="0" applyFont="1" applyFill="1" applyAlignment="1">
      <alignment horizontal="left"/>
    </xf>
    <xf numFmtId="0" fontId="0" fillId="38" borderId="0" xfId="0" applyFill="1" applyAlignment="1">
      <alignment/>
    </xf>
    <xf numFmtId="0" fontId="0" fillId="43" borderId="12" xfId="0" applyFill="1" applyBorder="1" applyAlignment="1">
      <alignment horizontal="left"/>
    </xf>
    <xf numFmtId="0" fontId="0" fillId="43" borderId="13" xfId="0" applyFill="1" applyBorder="1" applyAlignment="1">
      <alignment horizontal="left"/>
    </xf>
    <xf numFmtId="0" fontId="0" fillId="43" borderId="0" xfId="0" applyFill="1" applyAlignment="1">
      <alignment horizontal="left"/>
    </xf>
    <xf numFmtId="0" fontId="11" fillId="43" borderId="0" xfId="0" applyFont="1" applyFill="1" applyAlignment="1">
      <alignment horizontal="left"/>
    </xf>
    <xf numFmtId="0" fontId="11" fillId="43" borderId="0" xfId="0" applyFont="1" applyFill="1" applyAlignment="1">
      <alignment horizontal="left"/>
    </xf>
    <xf numFmtId="0" fontId="13" fillId="43" borderId="0" xfId="0" applyFont="1" applyFill="1" applyAlignment="1">
      <alignment horizontal="left"/>
    </xf>
    <xf numFmtId="0" fontId="8" fillId="43" borderId="0" xfId="0" applyFont="1" applyFill="1" applyAlignment="1">
      <alignment horizontal="left"/>
    </xf>
    <xf numFmtId="0" fontId="8" fillId="44" borderId="0" xfId="0" applyFont="1" applyFill="1" applyAlignment="1">
      <alignment horizontal="left"/>
    </xf>
    <xf numFmtId="0" fontId="0" fillId="45" borderId="0" xfId="0" applyFill="1" applyAlignment="1">
      <alignment horizontal="left"/>
    </xf>
    <xf numFmtId="0" fontId="0" fillId="45" borderId="13" xfId="0" applyFill="1" applyBorder="1" applyAlignment="1">
      <alignment horizontal="left"/>
    </xf>
    <xf numFmtId="0" fontId="17" fillId="45" borderId="0" xfId="0" applyFont="1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83325"/>
          <c:h val="0.78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Plan1!$L$81:$M$81</c:f>
              <c:numCache/>
            </c:numRef>
          </c:xVal>
          <c:yVal>
            <c:numRef>
              <c:f>Plan1!$L$82:$M$82</c:f>
              <c:numCache/>
            </c:numRef>
          </c:yVal>
          <c:smooth val="1"/>
        </c:ser>
        <c:axId val="9838674"/>
        <c:axId val="21439203"/>
      </c:scatterChart>
      <c:valAx>
        <c:axId val="98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4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crossBetween val="midCat"/>
        <c:dispUnits/>
      </c:valAx>
      <c:valAx>
        <c:axId val="2143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6925"/>
          <c:h val="0.95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Plan1!$M$56:$M$57</c:f>
              <c:numCache/>
            </c:numRef>
          </c:xVal>
          <c:yVal>
            <c:numRef>
              <c:f>Plan1!$N$56:$N$57</c:f>
              <c:numCache/>
            </c:numRef>
          </c:yVal>
          <c:smooth val="0"/>
        </c:ser>
        <c:axId val="58735100"/>
        <c:axId val="58853853"/>
      </c:scatterChart>
      <c:val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crossBetween val="midCat"/>
        <c:dispUnits/>
      </c:valAx>
      <c:valAx>
        <c:axId val="588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51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Plan1!$K$31:$K$33</c:f>
              <c:numCache/>
            </c:numRef>
          </c:xVal>
          <c:yVal>
            <c:numRef>
              <c:f>Plan1!$L$31:$L$33</c:f>
              <c:numCache/>
            </c:numRef>
          </c:yVal>
          <c:smooth val="0"/>
        </c:ser>
        <c:axId val="59922630"/>
        <c:axId val="2432759"/>
      </c:scatterChart>
      <c:val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crossBetween val="midCat"/>
        <c:dispUnits/>
      </c:valAx>
      <c:valAx>
        <c:axId val="243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26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"/>
          <c:w val="0.953"/>
          <c:h val="0.9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Plan1!$L$8:$M$8</c:f>
              <c:numCache/>
            </c:numRef>
          </c:xVal>
          <c:yVal>
            <c:numRef>
              <c:f>Plan1!$L$9:$M$9</c:f>
              <c:numCache/>
            </c:numRef>
          </c:yVal>
          <c:smooth val="0"/>
        </c:ser>
        <c:axId val="21894832"/>
        <c:axId val="62835761"/>
      </c:scatterChart>
      <c:val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crossBetween val="midCat"/>
        <c:dispUnits/>
      </c:valAx>
      <c:valAx>
        <c:axId val="6283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975"/>
          <c:y val="0.123"/>
          <c:w val="0.88225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Plan1!$U$132</c:f>
              <c:strCache>
                <c:ptCount val="1"/>
                <c:pt idx="0">
                  <c:v>3x+2y+5=0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Plan1!$T$133:$T$136</c:f>
              <c:numCache/>
            </c:numRef>
          </c:xVal>
          <c:yVal>
            <c:numRef>
              <c:f>Plan1!$U$133:$U$136</c:f>
              <c:numCache/>
            </c:numRef>
          </c:yVal>
          <c:smooth val="1"/>
        </c:ser>
        <c:axId val="28650938"/>
        <c:axId val="56531851"/>
      </c:scatterChart>
      <c:valAx>
        <c:axId val="2865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1851"/>
        <c:crosses val="autoZero"/>
        <c:crossBetween val="midCat"/>
        <c:dispUnits/>
        <c:majorUnit val="5"/>
      </c:valAx>
      <c:valAx>
        <c:axId val="5653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09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12"/>
          <c:w val="0.956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Plan1!$N$159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Plan1!$M$160:$M$162</c:f>
              <c:numCache/>
            </c:numRef>
          </c:xVal>
          <c:yVal>
            <c:numRef>
              <c:f>Plan1!$N$160:$N$162</c:f>
              <c:numCache/>
            </c:numRef>
          </c:yVal>
          <c:smooth val="0"/>
        </c:ser>
        <c:axId val="39024612"/>
        <c:axId val="15677189"/>
      </c:scatterChart>
      <c:val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 val="autoZero"/>
        <c:crossBetween val="midCat"/>
        <c:dispUnits/>
      </c:valAx>
      <c:valAx>
        <c:axId val="15677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46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25"/>
          <c:y val="0.17"/>
          <c:w val="0.94175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Plan1!$M$117</c:f>
              <c:strCache>
                <c:ptCount val="1"/>
                <c:pt idx="0">
                  <c:v>y=2x+6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Plan1!$L$118:$L$121</c:f>
              <c:numCache/>
            </c:numRef>
          </c:xVal>
          <c:yVal>
            <c:numRef>
              <c:f>Plan1!$M$118:$M$121</c:f>
              <c:numCache/>
            </c:numRef>
          </c:yVal>
          <c:smooth val="0"/>
        </c:ser>
        <c:axId val="6876974"/>
        <c:axId val="61892767"/>
      </c:scatterChart>
      <c:val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 val="autoZero"/>
        <c:crossBetween val="midCat"/>
        <c:dispUnits/>
      </c:valAx>
      <c:valAx>
        <c:axId val="618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375"/>
          <c:w val="0.949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Plan1!$H$104:$H$109</c:f>
              <c:numCache/>
            </c:numRef>
          </c:xVal>
          <c:yVal>
            <c:numRef>
              <c:f>Plan1!$I$104:$I$109</c:f>
              <c:numCache/>
            </c:numRef>
          </c:yVal>
          <c:smooth val="0"/>
        </c:ser>
        <c:axId val="20163992"/>
        <c:axId val="47258201"/>
      </c:scatterChart>
      <c:val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 val="autoZero"/>
        <c:crossBetween val="midCat"/>
        <c:dispUnits/>
        <c:majorUnit val="2"/>
      </c:valAx>
      <c:valAx>
        <c:axId val="47258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83</xdr:row>
      <xdr:rowOff>66675</xdr:rowOff>
    </xdr:from>
    <xdr:to>
      <xdr:col>11</xdr:col>
      <xdr:colOff>361950</xdr:colOff>
      <xdr:row>90</xdr:row>
      <xdr:rowOff>666750</xdr:rowOff>
    </xdr:to>
    <xdr:graphicFrame>
      <xdr:nvGraphicFramePr>
        <xdr:cNvPr id="1" name="Chart 3"/>
        <xdr:cNvGraphicFramePr/>
      </xdr:nvGraphicFramePr>
      <xdr:xfrm>
        <a:off x="2362200" y="16249650"/>
        <a:ext cx="29146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58</xdr:row>
      <xdr:rowOff>123825</xdr:rowOff>
    </xdr:from>
    <xdr:to>
      <xdr:col>12</xdr:col>
      <xdr:colOff>314325</xdr:colOff>
      <xdr:row>70</xdr:row>
      <xdr:rowOff>600075</xdr:rowOff>
    </xdr:to>
    <xdr:graphicFrame>
      <xdr:nvGraphicFramePr>
        <xdr:cNvPr id="2" name="Chart 12"/>
        <xdr:cNvGraphicFramePr/>
      </xdr:nvGraphicFramePr>
      <xdr:xfrm>
        <a:off x="2686050" y="11877675"/>
        <a:ext cx="31527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304800</xdr:colOff>
      <xdr:row>38</xdr:row>
      <xdr:rowOff>57150</xdr:rowOff>
    </xdr:from>
    <xdr:to>
      <xdr:col>10</xdr:col>
      <xdr:colOff>466725</xdr:colOff>
      <xdr:row>48</xdr:row>
      <xdr:rowOff>1123950</xdr:rowOff>
    </xdr:to>
    <xdr:graphicFrame>
      <xdr:nvGraphicFramePr>
        <xdr:cNvPr id="3" name="Chart 17"/>
        <xdr:cNvGraphicFramePr/>
      </xdr:nvGraphicFramePr>
      <xdr:xfrm>
        <a:off x="2047875" y="7267575"/>
        <a:ext cx="27241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295275</xdr:colOff>
      <xdr:row>10</xdr:row>
      <xdr:rowOff>95250</xdr:rowOff>
    </xdr:from>
    <xdr:to>
      <xdr:col>12</xdr:col>
      <xdr:colOff>304800</xdr:colOff>
      <xdr:row>23</xdr:row>
      <xdr:rowOff>600075</xdr:rowOff>
    </xdr:to>
    <xdr:graphicFrame>
      <xdr:nvGraphicFramePr>
        <xdr:cNvPr id="4" name="Chart 19"/>
        <xdr:cNvGraphicFramePr/>
      </xdr:nvGraphicFramePr>
      <xdr:xfrm>
        <a:off x="2343150" y="1981200"/>
        <a:ext cx="34861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219075</xdr:colOff>
      <xdr:row>132</xdr:row>
      <xdr:rowOff>28575</xdr:rowOff>
    </xdr:from>
    <xdr:to>
      <xdr:col>15</xdr:col>
      <xdr:colOff>504825</xdr:colOff>
      <xdr:row>152</xdr:row>
      <xdr:rowOff>57150</xdr:rowOff>
    </xdr:to>
    <xdr:graphicFrame>
      <xdr:nvGraphicFramePr>
        <xdr:cNvPr id="5" name="Chart 27"/>
        <xdr:cNvGraphicFramePr/>
      </xdr:nvGraphicFramePr>
      <xdr:xfrm>
        <a:off x="4524375" y="27231975"/>
        <a:ext cx="348615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114300</xdr:colOff>
      <xdr:row>154</xdr:row>
      <xdr:rowOff>219075</xdr:rowOff>
    </xdr:from>
    <xdr:to>
      <xdr:col>17</xdr:col>
      <xdr:colOff>133350</xdr:colOff>
      <xdr:row>176</xdr:row>
      <xdr:rowOff>133350</xdr:rowOff>
    </xdr:to>
    <xdr:graphicFrame>
      <xdr:nvGraphicFramePr>
        <xdr:cNvPr id="6" name="Chart 31"/>
        <xdr:cNvGraphicFramePr/>
      </xdr:nvGraphicFramePr>
      <xdr:xfrm>
        <a:off x="4419600" y="31394400"/>
        <a:ext cx="4438650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542925</xdr:colOff>
      <xdr:row>116</xdr:row>
      <xdr:rowOff>9525</xdr:rowOff>
    </xdr:from>
    <xdr:to>
      <xdr:col>15</xdr:col>
      <xdr:colOff>104775</xdr:colOff>
      <xdr:row>130</xdr:row>
      <xdr:rowOff>9525</xdr:rowOff>
    </xdr:to>
    <xdr:graphicFrame>
      <xdr:nvGraphicFramePr>
        <xdr:cNvPr id="7" name="Chart 32"/>
        <xdr:cNvGraphicFramePr/>
      </xdr:nvGraphicFramePr>
      <xdr:xfrm>
        <a:off x="4257675" y="24441150"/>
        <a:ext cx="3352800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619125</xdr:colOff>
      <xdr:row>101</xdr:row>
      <xdr:rowOff>133350</xdr:rowOff>
    </xdr:from>
    <xdr:to>
      <xdr:col>13</xdr:col>
      <xdr:colOff>400050</xdr:colOff>
      <xdr:row>111</xdr:row>
      <xdr:rowOff>1543050</xdr:rowOff>
    </xdr:to>
    <xdr:graphicFrame>
      <xdr:nvGraphicFramePr>
        <xdr:cNvPr id="8" name="Chart 66"/>
        <xdr:cNvGraphicFramePr/>
      </xdr:nvGraphicFramePr>
      <xdr:xfrm>
        <a:off x="2667000" y="20574000"/>
        <a:ext cx="386715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92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9.140625" style="69" customWidth="1"/>
    <col min="2" max="2" width="11.140625" style="14" customWidth="1"/>
    <col min="3" max="3" width="5.8515625" style="14" customWidth="1"/>
    <col min="4" max="4" width="4.57421875" style="14" customWidth="1"/>
    <col min="5" max="5" width="9.57421875" style="14" customWidth="1"/>
    <col min="6" max="6" width="4.28125" style="14" customWidth="1"/>
    <col min="7" max="7" width="6.00390625" style="14" customWidth="1"/>
    <col min="8" max="8" width="5.140625" style="14" customWidth="1"/>
    <col min="9" max="9" width="8.8515625" style="14" customWidth="1"/>
    <col min="10" max="10" width="51.140625" style="14" hidden="1" customWidth="1"/>
    <col min="11" max="14" width="9.140625" style="14" customWidth="1"/>
    <col min="15" max="15" width="11.421875" style="14" customWidth="1"/>
    <col min="16" max="17" width="9.140625" style="14" customWidth="1"/>
    <col min="18" max="18" width="4.57421875" style="14" customWidth="1"/>
    <col min="19" max="19" width="30.8515625" style="14" customWidth="1"/>
    <col min="20" max="46" width="9.140625" style="69" customWidth="1"/>
    <col min="47" max="16384" width="9.140625" style="14" customWidth="1"/>
  </cols>
  <sheetData>
    <row r="1" s="69" customFormat="1" ht="12.75"/>
    <row r="2" spans="2:19" ht="12.75">
      <c r="B2" s="60" t="s">
        <v>120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121</v>
      </c>
      <c r="O2" s="13"/>
      <c r="P2" s="13"/>
      <c r="Q2" s="13"/>
      <c r="R2" s="13"/>
      <c r="S2" s="13"/>
    </row>
    <row r="3" spans="2:19" ht="18.75">
      <c r="B3" s="11" t="s">
        <v>83</v>
      </c>
      <c r="C3" s="11"/>
      <c r="D3" s="11"/>
      <c r="E3" s="11"/>
      <c r="F3" s="11"/>
      <c r="G3" s="11"/>
      <c r="H3" s="11"/>
      <c r="I3" s="11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15.75"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19" ht="15.75" customHeight="1">
      <c r="B5" s="12" t="s">
        <v>69</v>
      </c>
      <c r="C5" s="12"/>
      <c r="D5" s="12"/>
      <c r="E5" s="12"/>
      <c r="F5" s="12"/>
      <c r="G5" s="12"/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3"/>
    </row>
    <row r="6" spans="2:19" ht="15.75" customHeight="1">
      <c r="B6" s="12" t="s">
        <v>70</v>
      </c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ht="15.75"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19" ht="15.75">
      <c r="B8" s="13" t="s">
        <v>2</v>
      </c>
      <c r="C8" s="15">
        <f>(((I8-G8)^2+(I10-G10)^2)^(1/2))</f>
        <v>3.605551275463989</v>
      </c>
      <c r="D8" s="13"/>
      <c r="E8" s="13"/>
      <c r="F8" s="12" t="s">
        <v>0</v>
      </c>
      <c r="G8" s="16">
        <v>3</v>
      </c>
      <c r="H8" s="12" t="s">
        <v>1</v>
      </c>
      <c r="I8" s="16">
        <v>1</v>
      </c>
      <c r="J8" s="13"/>
      <c r="K8" s="13"/>
      <c r="L8" s="17">
        <f>IF(G8&lt;I8,G8,I8)</f>
        <v>1</v>
      </c>
      <c r="M8" s="17">
        <f>IF(G8&lt;I8,G10,I10)</f>
        <v>4</v>
      </c>
      <c r="N8" s="13"/>
      <c r="O8" s="13"/>
      <c r="P8" s="13"/>
      <c r="Q8" s="13"/>
      <c r="R8" s="13"/>
      <c r="S8" s="13"/>
    </row>
    <row r="9" spans="2:19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7">
        <f>IF(G8&lt;I8,I8,G8)</f>
        <v>3</v>
      </c>
      <c r="M9" s="17">
        <f>IF(G8&lt;I8,I10,G10)</f>
        <v>7</v>
      </c>
      <c r="N9" s="13"/>
      <c r="O9" s="13"/>
      <c r="P9" s="13"/>
      <c r="Q9" s="13"/>
      <c r="R9" s="13"/>
      <c r="S9" s="13"/>
    </row>
    <row r="10" spans="2:19" ht="12.75">
      <c r="B10" s="13"/>
      <c r="C10" s="13"/>
      <c r="D10" s="13"/>
      <c r="E10" s="13"/>
      <c r="F10" s="13" t="s">
        <v>3</v>
      </c>
      <c r="G10" s="18">
        <v>7</v>
      </c>
      <c r="H10" s="13" t="s">
        <v>4</v>
      </c>
      <c r="I10" s="18">
        <v>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2.75">
      <c r="B13" s="13" t="s">
        <v>97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19" ht="12.75">
      <c r="B14" s="13" t="s">
        <v>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12.75">
      <c r="B15" s="13" t="s">
        <v>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ht="12.75">
      <c r="B16" s="13" t="s">
        <v>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ht="12.75">
      <c r="B17" s="13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ht="12.75">
      <c r="B18" s="13" t="s">
        <v>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ht="12.75">
      <c r="B19" s="13" t="s">
        <v>11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19" ht="12.75">
      <c r="B20" s="13" t="s">
        <v>12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19" ht="12.75">
      <c r="B21" s="13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2:19" ht="12.75">
      <c r="B22" s="13" t="s">
        <v>14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2:19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5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46" s="62" customFormat="1" ht="12.75">
      <c r="A25" s="70"/>
      <c r="B25" s="61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</row>
    <row r="26" spans="2:19" ht="18.75">
      <c r="B26" s="10" t="s">
        <v>84</v>
      </c>
      <c r="C26" s="10"/>
      <c r="D26" s="10"/>
      <c r="E26" s="10"/>
      <c r="F26" s="10"/>
      <c r="G26" s="10"/>
      <c r="H26" s="10"/>
      <c r="I26" s="10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2:19" ht="15.75">
      <c r="B27" s="20"/>
      <c r="C27" s="20"/>
      <c r="D27" s="20"/>
      <c r="E27" s="20"/>
      <c r="F27" s="20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19" ht="15.75">
      <c r="B28" s="20" t="s">
        <v>71</v>
      </c>
      <c r="C28" s="20"/>
      <c r="D28" s="20"/>
      <c r="E28" s="20"/>
      <c r="F28" s="20"/>
      <c r="G28" s="20"/>
      <c r="H28" s="20"/>
      <c r="I28" s="20"/>
      <c r="J28" s="20"/>
      <c r="K28" s="19"/>
      <c r="L28" s="19"/>
      <c r="M28" s="19"/>
      <c r="N28" s="19"/>
      <c r="O28" s="19"/>
      <c r="P28" s="19"/>
      <c r="Q28" s="19"/>
      <c r="R28" s="19"/>
      <c r="S28" s="19"/>
    </row>
    <row r="29" spans="2:19" ht="15.75">
      <c r="B29" s="20" t="s">
        <v>72</v>
      </c>
      <c r="C29" s="20"/>
      <c r="D29" s="20"/>
      <c r="E29" s="20"/>
      <c r="F29" s="20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2:19" ht="15.75">
      <c r="B30" s="20"/>
      <c r="C30" s="20"/>
      <c r="D30" s="20"/>
      <c r="E30" s="20"/>
      <c r="F30" s="20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2:19" ht="15.75">
      <c r="B31" s="20"/>
      <c r="C31" s="20"/>
      <c r="D31" s="20"/>
      <c r="E31" s="20" t="s">
        <v>0</v>
      </c>
      <c r="F31" s="21">
        <v>-1</v>
      </c>
      <c r="G31" s="20" t="s">
        <v>1</v>
      </c>
      <c r="H31" s="21">
        <v>-5</v>
      </c>
      <c r="I31" s="20"/>
      <c r="J31" s="19"/>
      <c r="K31" s="22">
        <f>IF(H31&gt;F31,F31,H31)</f>
        <v>-5</v>
      </c>
      <c r="L31" s="22">
        <f>IF(K31=F31,F33,H33)</f>
        <v>4</v>
      </c>
      <c r="M31" s="19"/>
      <c r="N31" s="19"/>
      <c r="O31" s="19"/>
      <c r="P31" s="19"/>
      <c r="Q31" s="19"/>
      <c r="R31" s="19"/>
      <c r="S31" s="19"/>
    </row>
    <row r="32" spans="2:19" ht="12.75">
      <c r="B32" s="19"/>
      <c r="C32" s="23"/>
      <c r="D32" s="19"/>
      <c r="E32" s="19"/>
      <c r="F32" s="19"/>
      <c r="G32" s="19"/>
      <c r="H32" s="19"/>
      <c r="I32" s="19"/>
      <c r="J32" s="19"/>
      <c r="K32" s="22">
        <f>(K31+K33)/2</f>
        <v>-3</v>
      </c>
      <c r="L32" s="22">
        <f>(L31+L33)/2</f>
        <v>5</v>
      </c>
      <c r="M32" s="19"/>
      <c r="N32" s="19"/>
      <c r="O32" s="19"/>
      <c r="P32" s="19"/>
      <c r="Q32" s="19"/>
      <c r="R32" s="19"/>
      <c r="S32" s="19"/>
    </row>
    <row r="33" spans="2:19" ht="12.75">
      <c r="B33" s="19"/>
      <c r="C33" s="19"/>
      <c r="D33" s="19"/>
      <c r="E33" s="19" t="s">
        <v>3</v>
      </c>
      <c r="F33" s="24">
        <v>6</v>
      </c>
      <c r="G33" s="19" t="s">
        <v>4</v>
      </c>
      <c r="H33" s="24">
        <v>4</v>
      </c>
      <c r="I33" s="19"/>
      <c r="J33" s="19"/>
      <c r="K33" s="22">
        <f>IF(K31=F31,H31,F31)</f>
        <v>-1</v>
      </c>
      <c r="L33" s="22">
        <f>IF(K33=H31,H33,F33)</f>
        <v>6</v>
      </c>
      <c r="M33" s="19"/>
      <c r="N33" s="19"/>
      <c r="O33" s="19"/>
      <c r="P33" s="19"/>
      <c r="Q33" s="19"/>
      <c r="R33" s="19"/>
      <c r="S33" s="19"/>
    </row>
    <row r="34" spans="2:19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2:19" ht="12.75">
      <c r="B36" s="19"/>
      <c r="C36" s="19"/>
      <c r="D36" s="19"/>
      <c r="E36" s="19" t="s">
        <v>73</v>
      </c>
      <c r="F36" s="25">
        <f>((F31+H31)/2)</f>
        <v>-3</v>
      </c>
      <c r="G36" s="19" t="s">
        <v>74</v>
      </c>
      <c r="H36" s="25">
        <f>((F33+H33)/2)</f>
        <v>5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2:19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2:19" ht="12.75">
      <c r="B38" s="19" t="s">
        <v>75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2:19" ht="12.75">
      <c r="B39" s="19" t="s">
        <v>19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ht="12.75">
      <c r="B40" s="19" t="s">
        <v>24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2:19" ht="12.75">
      <c r="B41" s="19" t="s">
        <v>25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19" ht="12.75">
      <c r="B42" s="19" t="s">
        <v>26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19" ht="12.75">
      <c r="B43" s="19" t="s">
        <v>27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2:19" ht="12.75">
      <c r="B44" s="19" t="s">
        <v>28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2:19" ht="12.75">
      <c r="B45" s="19" t="s">
        <v>29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2:19" ht="12.75">
      <c r="B46" s="19" t="s">
        <v>30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2:19" ht="12.75">
      <c r="B47" s="19" t="s">
        <v>31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2:19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2:19" ht="94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46" s="63" customFormat="1" ht="12.75">
      <c r="A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</row>
    <row r="51" spans="2:19" ht="18.75">
      <c r="B51" s="9" t="s">
        <v>85</v>
      </c>
      <c r="C51" s="9"/>
      <c r="D51" s="9"/>
      <c r="E51" s="9"/>
      <c r="F51" s="9"/>
      <c r="G51" s="9"/>
      <c r="H51" s="9"/>
      <c r="I51" s="9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2:19" ht="15.75">
      <c r="B52" s="2"/>
      <c r="C52" s="2"/>
      <c r="D52" s="2"/>
      <c r="E52" s="2"/>
      <c r="F52" s="2"/>
      <c r="G52" s="2"/>
      <c r="H52" s="2"/>
      <c r="I52" s="2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2:19" ht="15.75">
      <c r="B53" s="2" t="s">
        <v>77</v>
      </c>
      <c r="C53" s="2"/>
      <c r="D53" s="2"/>
      <c r="E53" s="2"/>
      <c r="F53" s="2"/>
      <c r="G53" s="2"/>
      <c r="H53" s="2"/>
      <c r="I53" s="2"/>
      <c r="J53" s="2"/>
      <c r="K53" s="26"/>
      <c r="L53" s="26"/>
      <c r="M53" s="26"/>
      <c r="N53" s="26"/>
      <c r="O53" s="26"/>
      <c r="P53" s="26"/>
      <c r="Q53" s="26"/>
      <c r="R53" s="26"/>
      <c r="S53" s="26"/>
    </row>
    <row r="54" spans="2:19" ht="15.75">
      <c r="B54" s="2" t="s">
        <v>78</v>
      </c>
      <c r="C54" s="2"/>
      <c r="D54" s="2"/>
      <c r="E54" s="2"/>
      <c r="F54" s="2"/>
      <c r="G54" s="2"/>
      <c r="H54" s="2"/>
      <c r="I54" s="2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2:19" ht="15.75">
      <c r="B55" s="2"/>
      <c r="C55" s="2"/>
      <c r="D55" s="2"/>
      <c r="E55" s="2"/>
      <c r="F55" s="26"/>
      <c r="G55" s="26"/>
      <c r="H55" s="2"/>
      <c r="I55" s="2"/>
      <c r="J55" s="26"/>
      <c r="K55" s="26"/>
      <c r="L55" s="26"/>
      <c r="M55" s="27" t="s">
        <v>100</v>
      </c>
      <c r="N55" s="27" t="s">
        <v>101</v>
      </c>
      <c r="O55" s="26"/>
      <c r="P55" s="26"/>
      <c r="Q55" s="26"/>
      <c r="R55" s="26"/>
      <c r="S55" s="26"/>
    </row>
    <row r="56" spans="2:19" ht="12.75">
      <c r="B56" s="26" t="s">
        <v>18</v>
      </c>
      <c r="C56" s="28">
        <f>((I58-G58)/(I56-G56))</f>
        <v>0.5</v>
      </c>
      <c r="D56" s="26"/>
      <c r="E56" s="26"/>
      <c r="F56" s="26" t="s">
        <v>0</v>
      </c>
      <c r="G56" s="29">
        <v>3</v>
      </c>
      <c r="H56" s="26" t="s">
        <v>1</v>
      </c>
      <c r="I56" s="29">
        <v>-3</v>
      </c>
      <c r="J56" s="26"/>
      <c r="K56" s="26"/>
      <c r="L56" s="26"/>
      <c r="M56" s="27">
        <f>IF(I56&gt;G56,G56,I56)</f>
        <v>-3</v>
      </c>
      <c r="N56" s="27">
        <f>IF(G56=M56,G58,I58)</f>
        <v>-1</v>
      </c>
      <c r="O56" s="26"/>
      <c r="P56" s="26"/>
      <c r="Q56" s="26"/>
      <c r="R56" s="26"/>
      <c r="S56" s="26"/>
    </row>
    <row r="57" spans="2:19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>
        <f>IF(I56&gt;G56,I56,G56)</f>
        <v>3</v>
      </c>
      <c r="N57" s="27">
        <f>IF(I56=M57,I58,G58)</f>
        <v>2</v>
      </c>
      <c r="O57" s="26"/>
      <c r="P57" s="26"/>
      <c r="Q57" s="26"/>
      <c r="R57" s="26"/>
      <c r="S57" s="26"/>
    </row>
    <row r="58" spans="2:19" ht="15.75">
      <c r="B58" s="26"/>
      <c r="C58" s="26"/>
      <c r="D58" s="26"/>
      <c r="E58" s="26"/>
      <c r="F58" s="26" t="s">
        <v>3</v>
      </c>
      <c r="G58" s="30">
        <v>2</v>
      </c>
      <c r="H58" s="26" t="s">
        <v>4</v>
      </c>
      <c r="I58" s="30">
        <v>-1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2:19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2:19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2:19" ht="12.75">
      <c r="B61" s="26" t="s">
        <v>76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2:19" ht="12.75">
      <c r="B62" s="26" t="s">
        <v>19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2:19" ht="12.75">
      <c r="B63" s="26" t="s">
        <v>20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2:19" ht="12.75">
      <c r="B64" s="26" t="s">
        <v>21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2:19" ht="12.75">
      <c r="B65" s="26" t="s">
        <v>22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2:19" ht="12.75">
      <c r="B66" s="26" t="s">
        <v>23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2:19" ht="12.75">
      <c r="B67" s="26" t="s">
        <v>11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2:19" ht="12.75">
      <c r="B68" s="26" t="s">
        <v>15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2:19" ht="12.75">
      <c r="B69" s="26" t="s">
        <v>16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2:19" ht="10.5" customHeight="1">
      <c r="B70" s="26" t="s">
        <v>17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2:19" ht="54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2:19" ht="18.75" customHeight="1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12.75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12.75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46" s="63" customFormat="1" ht="12.75">
      <c r="A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</row>
    <row r="76" spans="2:19" ht="18.75">
      <c r="B76" s="4" t="s">
        <v>86</v>
      </c>
      <c r="C76" s="4"/>
      <c r="D76" s="4"/>
      <c r="E76" s="4"/>
      <c r="F76" s="4"/>
      <c r="G76" s="4"/>
      <c r="H76" s="4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15.75">
      <c r="B77" s="31"/>
      <c r="C77" s="31"/>
      <c r="D77" s="31"/>
      <c r="E77" s="31"/>
      <c r="F77" s="31"/>
      <c r="G77" s="31"/>
      <c r="H77" s="31"/>
      <c r="I77" s="31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15.75">
      <c r="B78" s="31" t="s">
        <v>80</v>
      </c>
      <c r="C78" s="31"/>
      <c r="D78" s="31"/>
      <c r="E78" s="31"/>
      <c r="F78" s="31"/>
      <c r="G78" s="31"/>
      <c r="H78" s="31"/>
      <c r="I78" s="31"/>
      <c r="J78" s="31"/>
      <c r="K78" s="3"/>
      <c r="L78" s="3"/>
      <c r="M78" s="3"/>
      <c r="N78" s="3"/>
      <c r="O78" s="3"/>
      <c r="P78" s="3"/>
      <c r="Q78" s="3"/>
      <c r="R78" s="3"/>
      <c r="S78" s="3"/>
    </row>
    <row r="79" spans="2:19" ht="15.75">
      <c r="B79" s="31" t="s">
        <v>79</v>
      </c>
      <c r="C79" s="31"/>
      <c r="D79" s="31"/>
      <c r="E79" s="31"/>
      <c r="F79" s="31"/>
      <c r="G79" s="31"/>
      <c r="H79" s="31"/>
      <c r="I79" s="31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15.75">
      <c r="B80" s="31" t="s">
        <v>32</v>
      </c>
      <c r="C80" s="32">
        <v>-1</v>
      </c>
      <c r="D80" s="31" t="s">
        <v>33</v>
      </c>
      <c r="E80" s="33">
        <v>5</v>
      </c>
      <c r="F80" s="3"/>
      <c r="G80" s="3"/>
      <c r="H80" s="3"/>
      <c r="I80" s="3"/>
      <c r="J80" s="31"/>
      <c r="K80" s="31"/>
      <c r="L80" s="34" t="s">
        <v>100</v>
      </c>
      <c r="M80" s="34" t="s">
        <v>101</v>
      </c>
      <c r="N80" s="3"/>
      <c r="O80" s="3"/>
      <c r="P80" s="3"/>
      <c r="Q80" s="3"/>
      <c r="R80" s="3"/>
      <c r="S80" s="3"/>
    </row>
    <row r="81" spans="2:19" ht="22.5" customHeight="1">
      <c r="B81" s="3"/>
      <c r="C81" s="3"/>
      <c r="D81" s="3"/>
      <c r="E81" s="3"/>
      <c r="F81" s="35" t="s">
        <v>100</v>
      </c>
      <c r="G81" s="35"/>
      <c r="H81" s="3" t="s">
        <v>101</v>
      </c>
      <c r="I81" s="3"/>
      <c r="J81" s="3"/>
      <c r="K81" s="3"/>
      <c r="L81" s="34">
        <f>C80</f>
        <v>-1</v>
      </c>
      <c r="M81" s="34">
        <v>0</v>
      </c>
      <c r="N81" s="3"/>
      <c r="O81" s="3"/>
      <c r="P81" s="3"/>
      <c r="Q81" s="3"/>
      <c r="R81" s="3"/>
      <c r="S81" s="3"/>
    </row>
    <row r="82" spans="2:19" ht="12.75">
      <c r="B82" s="3"/>
      <c r="C82" s="3"/>
      <c r="D82" s="3"/>
      <c r="E82" s="3"/>
      <c r="F82" s="36" t="s">
        <v>102</v>
      </c>
      <c r="G82" s="3" t="s">
        <v>103</v>
      </c>
      <c r="H82" s="36" t="s">
        <v>102</v>
      </c>
      <c r="I82" s="3" t="s">
        <v>104</v>
      </c>
      <c r="J82" s="3">
        <v>1</v>
      </c>
      <c r="K82" s="3">
        <v>1</v>
      </c>
      <c r="L82" s="34">
        <f>0</f>
        <v>0</v>
      </c>
      <c r="M82" s="34">
        <f>E80</f>
        <v>5</v>
      </c>
      <c r="N82" s="3"/>
      <c r="O82" s="3"/>
      <c r="P82" s="3"/>
      <c r="Q82" s="3"/>
      <c r="R82" s="3"/>
      <c r="S82" s="3"/>
    </row>
    <row r="83" spans="2:19" ht="14.25" customHeight="1">
      <c r="B83" s="3"/>
      <c r="C83" s="3"/>
      <c r="D83" s="3"/>
      <c r="E83" s="3"/>
      <c r="F83" s="3">
        <f>C80</f>
        <v>-1</v>
      </c>
      <c r="G83" s="3"/>
      <c r="H83" s="3">
        <f>E80</f>
        <v>5</v>
      </c>
      <c r="I83" s="3"/>
      <c r="J83" s="35"/>
      <c r="K83" s="3"/>
      <c r="L83" s="3"/>
      <c r="M83" s="3"/>
      <c r="N83" s="3"/>
      <c r="O83" s="3"/>
      <c r="P83" s="3"/>
      <c r="Q83" s="3"/>
      <c r="R83" s="3"/>
      <c r="S83" s="3"/>
    </row>
    <row r="84" spans="2:19" ht="20.2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12.75">
      <c r="B85" s="3" t="s">
        <v>34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12.75">
      <c r="B86" s="3" t="s">
        <v>35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12.75">
      <c r="B87" s="3" t="s">
        <v>107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12.75">
      <c r="B88" s="3" t="s">
        <v>36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12.75">
      <c r="B89" s="3" t="s">
        <v>37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ht="12.75">
      <c r="B90" s="3" t="s">
        <v>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ht="90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46" s="63" customFormat="1" ht="12.75">
      <c r="A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</row>
    <row r="94" spans="2:19" ht="15.75">
      <c r="B94" s="46" t="s">
        <v>96</v>
      </c>
      <c r="C94" s="46"/>
      <c r="D94" s="46"/>
      <c r="E94" s="46"/>
      <c r="F94" s="46"/>
      <c r="G94" s="46"/>
      <c r="H94" s="46"/>
      <c r="I94" s="46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2:19" ht="15.75">
      <c r="B95" s="12"/>
      <c r="C95" s="12"/>
      <c r="D95" s="12"/>
      <c r="E95" s="12"/>
      <c r="F95" s="12"/>
      <c r="G95" s="12"/>
      <c r="H95" s="12"/>
      <c r="I95" s="12"/>
      <c r="J95" s="13"/>
      <c r="K95" s="13"/>
      <c r="L95" s="13"/>
      <c r="M95" s="49"/>
      <c r="N95" s="49"/>
      <c r="O95" s="49"/>
      <c r="P95" s="49"/>
      <c r="Q95" s="49"/>
      <c r="R95" s="49"/>
      <c r="S95" s="49"/>
    </row>
    <row r="96" spans="2:19" ht="15.75">
      <c r="B96" s="12" t="s">
        <v>81</v>
      </c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49"/>
      <c r="N96" s="17" t="s">
        <v>114</v>
      </c>
      <c r="O96" s="17"/>
      <c r="P96" s="17" t="s">
        <v>32</v>
      </c>
      <c r="Q96" s="17">
        <f>-E101/G101</f>
        <v>-0.75</v>
      </c>
      <c r="R96" s="17" t="s">
        <v>33</v>
      </c>
      <c r="S96" s="17">
        <f>-I101/G101</f>
        <v>3</v>
      </c>
    </row>
    <row r="97" spans="2:19" ht="15.75">
      <c r="B97" s="12" t="s">
        <v>82</v>
      </c>
      <c r="C97" s="12"/>
      <c r="D97" s="12"/>
      <c r="E97" s="12"/>
      <c r="F97" s="12"/>
      <c r="G97" s="12"/>
      <c r="H97" s="12"/>
      <c r="I97" s="12"/>
      <c r="J97" s="13"/>
      <c r="K97" s="13"/>
      <c r="L97" s="13"/>
      <c r="M97" s="17"/>
      <c r="N97" s="17"/>
      <c r="O97" s="17"/>
      <c r="P97" s="17" t="s">
        <v>115</v>
      </c>
      <c r="Q97" s="17">
        <f>-1/Q96</f>
        <v>1.3333333333333333</v>
      </c>
      <c r="R97" s="17" t="s">
        <v>33</v>
      </c>
      <c r="S97" s="17">
        <f>-Q97*G99+I99</f>
        <v>6.333333333333333</v>
      </c>
    </row>
    <row r="98" spans="2:19" ht="15.75">
      <c r="B98" s="12"/>
      <c r="C98" s="12"/>
      <c r="D98" s="12"/>
      <c r="E98" s="12"/>
      <c r="F98" s="12"/>
      <c r="G98" s="12"/>
      <c r="H98" s="12"/>
      <c r="I98" s="12"/>
      <c r="J98" s="13"/>
      <c r="K98" s="13"/>
      <c r="L98" s="13"/>
      <c r="M98" s="17"/>
      <c r="N98" s="17"/>
      <c r="O98" s="17"/>
      <c r="P98" s="17"/>
      <c r="Q98" s="17"/>
      <c r="R98" s="17"/>
      <c r="S98" s="17"/>
    </row>
    <row r="99" spans="2:19" ht="15.75">
      <c r="B99" s="13" t="s">
        <v>38</v>
      </c>
      <c r="C99" s="15">
        <f>(E101*G99+G101*I99+I101)/(G99^2+I99^2)^(1/2)</f>
        <v>0.9805806756909202</v>
      </c>
      <c r="D99" s="13"/>
      <c r="E99" s="13"/>
      <c r="F99" s="12" t="s">
        <v>39</v>
      </c>
      <c r="G99" s="47">
        <v>-1</v>
      </c>
      <c r="H99" s="12" t="s">
        <v>40</v>
      </c>
      <c r="I99" s="47">
        <v>5</v>
      </c>
      <c r="J99" s="13"/>
      <c r="K99" s="13"/>
      <c r="L99" s="17"/>
      <c r="M99" s="17">
        <f>-5</f>
        <v>-5</v>
      </c>
      <c r="N99" s="17">
        <f>-(I$101-E$101*M99)/G$101</f>
        <v>-0.75</v>
      </c>
      <c r="O99" s="17">
        <f>M99</f>
        <v>-5</v>
      </c>
      <c r="P99" s="17">
        <f>N99</f>
        <v>-0.75</v>
      </c>
      <c r="Q99" s="17" t="s">
        <v>116</v>
      </c>
      <c r="R99" s="17"/>
      <c r="S99" s="17"/>
    </row>
    <row r="100" spans="2:19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7"/>
      <c r="M100" s="17">
        <v>-4</v>
      </c>
      <c r="N100" s="17">
        <f>-(I$101-E$101*M100)/G$101</f>
        <v>0</v>
      </c>
      <c r="O100" s="17">
        <f>G99</f>
        <v>-1</v>
      </c>
      <c r="P100" s="17">
        <f>I99</f>
        <v>5</v>
      </c>
      <c r="Q100" s="17">
        <f>-(S96-S97)/(Q96-Q97)</f>
        <v>-1.6</v>
      </c>
      <c r="R100" s="17"/>
      <c r="S100" s="17"/>
    </row>
    <row r="101" spans="2:19" ht="15.75" customHeight="1">
      <c r="B101" s="13"/>
      <c r="C101" s="13"/>
      <c r="D101" s="13" t="s">
        <v>111</v>
      </c>
      <c r="E101" s="15">
        <v>3</v>
      </c>
      <c r="F101" s="13" t="s">
        <v>112</v>
      </c>
      <c r="G101" s="15">
        <v>4</v>
      </c>
      <c r="H101" s="13" t="s">
        <v>113</v>
      </c>
      <c r="I101" s="15">
        <v>-12</v>
      </c>
      <c r="J101" s="13"/>
      <c r="K101" s="13"/>
      <c r="L101" s="17"/>
      <c r="M101" s="17">
        <v>-3</v>
      </c>
      <c r="N101" s="17">
        <f>-(I$101-E$101*M101)/G$101</f>
        <v>0.75</v>
      </c>
      <c r="O101" s="17">
        <f>M112</f>
        <v>0</v>
      </c>
      <c r="P101" s="17">
        <f>N112</f>
        <v>0</v>
      </c>
      <c r="Q101" s="17"/>
      <c r="R101" s="17"/>
      <c r="S101" s="17"/>
    </row>
    <row r="102" spans="2:19" ht="12.75">
      <c r="B102" s="13"/>
      <c r="C102" s="13"/>
      <c r="D102" s="13"/>
      <c r="E102" s="13"/>
      <c r="F102" s="13"/>
      <c r="G102" s="13" t="s">
        <v>117</v>
      </c>
      <c r="H102" s="13"/>
      <c r="I102" s="13"/>
      <c r="J102" s="13"/>
      <c r="K102" s="13"/>
      <c r="L102" s="49"/>
      <c r="M102" s="17" t="s">
        <v>100</v>
      </c>
      <c r="N102" s="17" t="s">
        <v>101</v>
      </c>
      <c r="O102" s="17" t="s">
        <v>118</v>
      </c>
      <c r="P102" s="17" t="s">
        <v>119</v>
      </c>
      <c r="Q102" s="17"/>
      <c r="R102" s="17"/>
      <c r="S102" s="17"/>
    </row>
    <row r="103" spans="2:19" ht="12.75">
      <c r="B103" s="13" t="s">
        <v>105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49"/>
      <c r="M103" s="17">
        <f>-10</f>
        <v>-10</v>
      </c>
      <c r="N103" s="17">
        <f>Q$96*M103+S$96</f>
        <v>10.5</v>
      </c>
      <c r="O103" s="17"/>
      <c r="P103" s="17"/>
      <c r="Q103" s="17"/>
      <c r="R103" s="17"/>
      <c r="S103" s="17"/>
    </row>
    <row r="104" spans="2:19" ht="14.25" customHeight="1">
      <c r="B104" s="13" t="s">
        <v>106</v>
      </c>
      <c r="C104" s="13"/>
      <c r="D104" s="13"/>
      <c r="E104" s="13"/>
      <c r="F104" s="13"/>
      <c r="G104" s="13"/>
      <c r="H104" s="17">
        <f>-10</f>
        <v>-10</v>
      </c>
      <c r="I104" s="17">
        <f>(-I$101-E$101*H104)/G$101</f>
        <v>10.5</v>
      </c>
      <c r="J104" s="13"/>
      <c r="K104" s="13"/>
      <c r="L104" s="49"/>
      <c r="M104" s="17">
        <f>Q100</f>
        <v>-1.6</v>
      </c>
      <c r="N104" s="17">
        <f>Q$96*M104+S$96</f>
        <v>4.2</v>
      </c>
      <c r="O104" s="17">
        <f>Q$97*M104+S$97</f>
        <v>4.199999999999999</v>
      </c>
      <c r="P104" s="17"/>
      <c r="Q104" s="17"/>
      <c r="R104" s="17"/>
      <c r="S104" s="17"/>
    </row>
    <row r="105" spans="2:19" ht="4.5" customHeight="1" hidden="1">
      <c r="B105" s="13"/>
      <c r="C105" s="13"/>
      <c r="D105" s="13"/>
      <c r="E105" s="13"/>
      <c r="F105" s="13"/>
      <c r="G105" s="13"/>
      <c r="H105" s="17"/>
      <c r="I105" s="17">
        <f>(-I$101-E$101*H105)/G$101</f>
        <v>3</v>
      </c>
      <c r="J105" s="13"/>
      <c r="K105" s="13"/>
      <c r="L105" s="49"/>
      <c r="M105" s="17"/>
      <c r="N105" s="17">
        <f>Q$96*M105+S$96</f>
        <v>3</v>
      </c>
      <c r="O105" s="17">
        <f>Q$97*M105+S$97</f>
        <v>6.333333333333333</v>
      </c>
      <c r="P105" s="17"/>
      <c r="Q105" s="17"/>
      <c r="R105" s="17"/>
      <c r="S105" s="17"/>
    </row>
    <row r="106" spans="2:19" ht="12.75">
      <c r="B106" s="13" t="s">
        <v>41</v>
      </c>
      <c r="C106" s="13"/>
      <c r="D106" s="13"/>
      <c r="E106" s="13"/>
      <c r="F106" s="13"/>
      <c r="G106" s="13"/>
      <c r="H106" s="17">
        <f>Q100</f>
        <v>-1.6</v>
      </c>
      <c r="I106" s="17">
        <f>(-I$101-E$101*H106)/G$101</f>
        <v>4.2</v>
      </c>
      <c r="J106" s="13"/>
      <c r="K106" s="13"/>
      <c r="L106" s="49"/>
      <c r="M106" s="17">
        <v>10</v>
      </c>
      <c r="N106" s="17">
        <f>Q$96*M106+S$96</f>
        <v>-4.5</v>
      </c>
      <c r="O106" s="17"/>
      <c r="P106" s="17"/>
      <c r="Q106" s="17"/>
      <c r="R106" s="17"/>
      <c r="S106" s="17"/>
    </row>
    <row r="107" spans="2:19" ht="12.75">
      <c r="B107" s="13" t="s">
        <v>42</v>
      </c>
      <c r="C107" s="13"/>
      <c r="D107" s="13"/>
      <c r="E107" s="13"/>
      <c r="F107" s="13"/>
      <c r="G107" s="13"/>
      <c r="H107" s="17">
        <f>G99</f>
        <v>-1</v>
      </c>
      <c r="I107" s="17">
        <f>I99</f>
        <v>5</v>
      </c>
      <c r="J107" s="13"/>
      <c r="K107" s="13"/>
      <c r="L107" s="49"/>
      <c r="M107" s="17"/>
      <c r="N107" s="17"/>
      <c r="O107" s="17"/>
      <c r="P107" s="17"/>
      <c r="Q107" s="17"/>
      <c r="R107" s="17"/>
      <c r="S107" s="17"/>
    </row>
    <row r="108" spans="2:19" ht="13.5" customHeight="1">
      <c r="B108" s="13" t="s">
        <v>43</v>
      </c>
      <c r="C108" s="13"/>
      <c r="D108" s="13"/>
      <c r="E108" s="13"/>
      <c r="F108" s="13"/>
      <c r="G108" s="13"/>
      <c r="H108" s="17">
        <f>H106</f>
        <v>-1.6</v>
      </c>
      <c r="I108" s="17">
        <f>I106</f>
        <v>4.2</v>
      </c>
      <c r="J108" s="13"/>
      <c r="K108" s="13"/>
      <c r="L108" s="49"/>
      <c r="M108" s="17"/>
      <c r="N108" s="17"/>
      <c r="O108" s="17"/>
      <c r="P108" s="17"/>
      <c r="Q108" s="17"/>
      <c r="R108" s="17"/>
      <c r="S108" s="17"/>
    </row>
    <row r="109" spans="2:19" ht="12.75">
      <c r="B109" s="13" t="s">
        <v>44</v>
      </c>
      <c r="C109" s="13"/>
      <c r="D109" s="13"/>
      <c r="E109" s="13"/>
      <c r="F109" s="13"/>
      <c r="G109" s="13"/>
      <c r="H109" s="17">
        <v>10</v>
      </c>
      <c r="I109" s="17">
        <f>(-I$101-E$101*H109)/G$101</f>
        <v>-4.5</v>
      </c>
      <c r="J109" s="13"/>
      <c r="K109" s="13"/>
      <c r="L109" s="49"/>
      <c r="M109" s="17"/>
      <c r="N109" s="17"/>
      <c r="O109" s="17"/>
      <c r="P109" s="17"/>
      <c r="Q109" s="17"/>
      <c r="R109" s="17"/>
      <c r="S109" s="17"/>
    </row>
    <row r="110" spans="2:19" ht="12.75">
      <c r="B110" s="13"/>
      <c r="C110" s="13"/>
      <c r="D110" s="13"/>
      <c r="E110" s="13"/>
      <c r="F110" s="13"/>
      <c r="G110" s="13"/>
      <c r="H110" s="17"/>
      <c r="I110" s="17"/>
      <c r="J110" s="13"/>
      <c r="K110" s="13"/>
      <c r="L110" s="49"/>
      <c r="M110" s="17"/>
      <c r="N110" s="17"/>
      <c r="O110" s="17"/>
      <c r="P110" s="17"/>
      <c r="Q110" s="17"/>
      <c r="R110" s="17"/>
      <c r="S110" s="17"/>
    </row>
    <row r="111" spans="2:19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49"/>
      <c r="M111" s="17"/>
      <c r="N111" s="17"/>
      <c r="O111" s="17"/>
      <c r="P111" s="17"/>
      <c r="Q111" s="17"/>
      <c r="R111" s="17"/>
      <c r="S111" s="17"/>
    </row>
    <row r="112" spans="2:19" ht="131.2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49"/>
      <c r="M112" s="49"/>
      <c r="N112" s="49"/>
      <c r="O112" s="49"/>
      <c r="P112" s="48"/>
      <c r="Q112" s="48"/>
      <c r="R112" s="13"/>
      <c r="S112" s="13"/>
    </row>
    <row r="113" spans="1:46" s="63" customFormat="1" ht="15.75" customHeight="1">
      <c r="A113" s="69"/>
      <c r="L113" s="65"/>
      <c r="M113" s="65"/>
      <c r="N113" s="65"/>
      <c r="O113" s="65"/>
      <c r="P113" s="66"/>
      <c r="Q113" s="66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</row>
    <row r="114" spans="2:19" ht="18.75">
      <c r="B114" s="8" t="s">
        <v>87</v>
      </c>
      <c r="C114" s="8"/>
      <c r="D114" s="8"/>
      <c r="E114" s="8"/>
      <c r="F114" s="8"/>
      <c r="G114" s="8"/>
      <c r="H114" s="8"/>
      <c r="I114" s="8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2:19" ht="15.75">
      <c r="B115" s="6"/>
      <c r="C115" s="6"/>
      <c r="D115" s="6"/>
      <c r="E115" s="6"/>
      <c r="F115" s="6"/>
      <c r="G115" s="6"/>
      <c r="H115" s="6"/>
      <c r="I115" s="6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2:19" ht="15.75">
      <c r="B116" s="6" t="s">
        <v>89</v>
      </c>
      <c r="C116" s="6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</row>
    <row r="117" spans="2:19" ht="15.75">
      <c r="B117" s="6" t="s">
        <v>88</v>
      </c>
      <c r="C117" s="6"/>
      <c r="D117" s="6"/>
      <c r="E117" s="6"/>
      <c r="F117" s="6"/>
      <c r="G117" s="6"/>
      <c r="H117" s="6"/>
      <c r="I117" s="6"/>
      <c r="J117" s="5"/>
      <c r="K117" s="59"/>
      <c r="L117" s="43" t="s">
        <v>100</v>
      </c>
      <c r="M117" s="43" t="str">
        <f>F131</f>
        <v>y=2x+6</v>
      </c>
      <c r="N117" s="43"/>
      <c r="O117" s="5"/>
      <c r="P117" s="5"/>
      <c r="Q117" s="5"/>
      <c r="R117" s="5"/>
      <c r="S117" s="5"/>
    </row>
    <row r="118" spans="2:19" ht="15.75">
      <c r="B118" s="6"/>
      <c r="C118" s="6"/>
      <c r="D118" s="6"/>
      <c r="E118" s="6"/>
      <c r="F118" s="6"/>
      <c r="G118" s="5"/>
      <c r="H118" s="5"/>
      <c r="I118" s="5"/>
      <c r="J118" s="5"/>
      <c r="K118" s="59"/>
      <c r="L118" s="43">
        <f>-10</f>
        <v>-10</v>
      </c>
      <c r="M118" s="43">
        <f>$D$121*L118+F$119-$D$121*D$119</f>
        <v>-14</v>
      </c>
      <c r="N118" s="43" t="str">
        <f>IF(-D121*D119+F119&gt;0,"+","")</f>
        <v>+</v>
      </c>
      <c r="O118" s="5"/>
      <c r="P118" s="5"/>
      <c r="Q118" s="5"/>
      <c r="R118" s="5"/>
      <c r="S118" s="5"/>
    </row>
    <row r="119" spans="2:19" ht="15.75">
      <c r="B119" s="5"/>
      <c r="C119" s="6" t="s">
        <v>0</v>
      </c>
      <c r="D119" s="7">
        <v>-1</v>
      </c>
      <c r="E119" s="1" t="s">
        <v>3</v>
      </c>
      <c r="F119" s="7">
        <v>4</v>
      </c>
      <c r="G119" s="5"/>
      <c r="H119" s="5"/>
      <c r="I119" s="5"/>
      <c r="J119" s="5"/>
      <c r="K119" s="59"/>
      <c r="L119" s="43">
        <f>D119</f>
        <v>-1</v>
      </c>
      <c r="M119" s="43">
        <f>$D$121*L119+F$119-$D$121*D$119</f>
        <v>4</v>
      </c>
      <c r="N119" s="43"/>
      <c r="O119" s="5"/>
      <c r="P119" s="5"/>
      <c r="Q119" s="5"/>
      <c r="R119" s="5"/>
      <c r="S119" s="5"/>
    </row>
    <row r="120" spans="2:19" ht="12.75">
      <c r="B120" s="5"/>
      <c r="C120" s="5"/>
      <c r="D120" s="5"/>
      <c r="E120" s="5"/>
      <c r="F120" s="5"/>
      <c r="G120" s="5"/>
      <c r="H120" s="5"/>
      <c r="I120" s="5"/>
      <c r="J120" s="5"/>
      <c r="K120" s="59"/>
      <c r="L120" s="43">
        <f>10</f>
        <v>10</v>
      </c>
      <c r="M120" s="43">
        <f>$D$121*L120+F$119-$D$121*D$119</f>
        <v>26</v>
      </c>
      <c r="N120" s="43"/>
      <c r="O120" s="5"/>
      <c r="P120" s="5"/>
      <c r="Q120" s="5"/>
      <c r="R120" s="5"/>
      <c r="S120" s="5"/>
    </row>
    <row r="121" spans="2:19" ht="12.75">
      <c r="B121" s="5"/>
      <c r="C121" s="5" t="s">
        <v>18</v>
      </c>
      <c r="D121" s="37">
        <v>2</v>
      </c>
      <c r="E121" s="5"/>
      <c r="F121" s="5"/>
      <c r="G121" s="5"/>
      <c r="H121" s="5"/>
      <c r="I121" s="5"/>
      <c r="J121" s="5"/>
      <c r="K121" s="59"/>
      <c r="L121" s="59"/>
      <c r="M121" s="59"/>
      <c r="N121" s="59"/>
      <c r="O121" s="5"/>
      <c r="P121" s="5"/>
      <c r="Q121" s="5"/>
      <c r="R121" s="5"/>
      <c r="S121" s="5"/>
    </row>
    <row r="122" spans="2:19" ht="12.75">
      <c r="B122" s="5"/>
      <c r="C122" s="5"/>
      <c r="D122" s="5"/>
      <c r="E122" s="5"/>
      <c r="F122" s="5"/>
      <c r="G122" s="5"/>
      <c r="H122" s="5"/>
      <c r="I122" s="5"/>
      <c r="J122" s="5"/>
      <c r="K122" s="59"/>
      <c r="L122" s="59"/>
      <c r="M122" s="59"/>
      <c r="N122" s="59"/>
      <c r="O122" s="5"/>
      <c r="P122" s="5"/>
      <c r="Q122" s="5"/>
      <c r="R122" s="5"/>
      <c r="S122" s="5"/>
    </row>
    <row r="123" spans="2:19" ht="12.75">
      <c r="B123" s="5" t="s">
        <v>46</v>
      </c>
      <c r="C123" s="5"/>
      <c r="D123" s="5"/>
      <c r="E123" s="5"/>
      <c r="F123" s="5"/>
      <c r="G123" s="5"/>
      <c r="H123" s="5"/>
      <c r="I123" s="5"/>
      <c r="J123" s="5"/>
      <c r="K123" s="59"/>
      <c r="L123" s="59"/>
      <c r="M123" s="59"/>
      <c r="N123" s="59"/>
      <c r="O123" s="5"/>
      <c r="P123" s="5"/>
      <c r="Q123" s="5"/>
      <c r="R123" s="5"/>
      <c r="S123" s="5"/>
    </row>
    <row r="124" spans="2:19" ht="12.75">
      <c r="B124" s="5" t="s">
        <v>47</v>
      </c>
      <c r="C124" s="5"/>
      <c r="D124" s="5"/>
      <c r="E124" s="5"/>
      <c r="F124" s="5"/>
      <c r="G124" s="5"/>
      <c r="H124" s="5"/>
      <c r="I124" s="5"/>
      <c r="J124" s="5"/>
      <c r="K124" s="59"/>
      <c r="L124" s="59"/>
      <c r="M124" s="59"/>
      <c r="N124" s="59"/>
      <c r="O124" s="5"/>
      <c r="P124" s="5"/>
      <c r="Q124" s="5"/>
      <c r="R124" s="5"/>
      <c r="S124" s="5"/>
    </row>
    <row r="125" spans="2:19" ht="12.75">
      <c r="B125" s="5" t="s">
        <v>48</v>
      </c>
      <c r="C125" s="5"/>
      <c r="D125" s="5"/>
      <c r="E125" s="5"/>
      <c r="F125" s="5"/>
      <c r="G125" s="5"/>
      <c r="H125" s="5"/>
      <c r="I125" s="5"/>
      <c r="J125" s="5"/>
      <c r="K125" s="59"/>
      <c r="L125" s="59"/>
      <c r="M125" s="59"/>
      <c r="N125" s="59"/>
      <c r="O125" s="5"/>
      <c r="P125" s="5"/>
      <c r="Q125" s="5"/>
      <c r="R125" s="5"/>
      <c r="S125" s="5"/>
    </row>
    <row r="126" spans="2:19" ht="12.75">
      <c r="B126" s="5" t="s">
        <v>49</v>
      </c>
      <c r="C126" s="5"/>
      <c r="D126" s="5"/>
      <c r="E126" s="5"/>
      <c r="F126" s="5"/>
      <c r="G126" s="5"/>
      <c r="H126" s="5"/>
      <c r="I126" s="5"/>
      <c r="J126" s="5"/>
      <c r="K126" s="59"/>
      <c r="L126" s="59"/>
      <c r="M126" s="59"/>
      <c r="N126" s="59"/>
      <c r="O126" s="5"/>
      <c r="P126" s="5"/>
      <c r="Q126" s="5"/>
      <c r="R126" s="5"/>
      <c r="S126" s="5"/>
    </row>
    <row r="127" spans="2:19" ht="12.75">
      <c r="B127" s="5" t="s">
        <v>50</v>
      </c>
      <c r="C127" s="5"/>
      <c r="D127" s="5"/>
      <c r="E127" s="5"/>
      <c r="F127" s="5"/>
      <c r="G127" s="5"/>
      <c r="H127" s="5"/>
      <c r="I127" s="5"/>
      <c r="J127" s="5"/>
      <c r="K127" s="59"/>
      <c r="L127" s="59"/>
      <c r="M127" s="59"/>
      <c r="N127" s="59"/>
      <c r="O127" s="5"/>
      <c r="P127" s="5"/>
      <c r="Q127" s="5"/>
      <c r="R127" s="5"/>
      <c r="S127" s="5"/>
    </row>
    <row r="128" spans="2:19" ht="12.75">
      <c r="B128" s="5" t="s">
        <v>51</v>
      </c>
      <c r="C128" s="5"/>
      <c r="D128" s="5"/>
      <c r="E128" s="5"/>
      <c r="F128" s="5"/>
      <c r="G128" s="5"/>
      <c r="H128" s="5"/>
      <c r="I128" s="5"/>
      <c r="J128" s="5"/>
      <c r="K128" s="59"/>
      <c r="L128" s="44"/>
      <c r="M128" s="44"/>
      <c r="N128" s="59"/>
      <c r="O128" s="5"/>
      <c r="P128" s="5"/>
      <c r="Q128" s="5"/>
      <c r="R128" s="5"/>
      <c r="S128" s="5"/>
    </row>
    <row r="129" spans="2:19" ht="12.75">
      <c r="B129" s="5" t="s">
        <v>52</v>
      </c>
      <c r="C129" s="5"/>
      <c r="D129" s="5"/>
      <c r="E129" s="5"/>
      <c r="F129" s="5"/>
      <c r="G129" s="5"/>
      <c r="H129" s="5"/>
      <c r="I129" s="5"/>
      <c r="J129" s="5"/>
      <c r="K129" s="59"/>
      <c r="L129" s="59"/>
      <c r="M129" s="59"/>
      <c r="N129" s="59"/>
      <c r="O129" s="5"/>
      <c r="P129" s="5"/>
      <c r="Q129" s="5"/>
      <c r="R129" s="5"/>
      <c r="S129" s="5"/>
    </row>
    <row r="130" spans="2:19" ht="12.75">
      <c r="B130" s="5" t="s">
        <v>53</v>
      </c>
      <c r="C130" s="5"/>
      <c r="D130" s="5"/>
      <c r="E130" s="5"/>
      <c r="F130" s="5"/>
      <c r="G130" s="5"/>
      <c r="H130" s="5"/>
      <c r="I130" s="5"/>
      <c r="J130" s="5"/>
      <c r="K130" s="59"/>
      <c r="L130" s="59"/>
      <c r="M130" s="59"/>
      <c r="N130" s="59"/>
      <c r="O130" s="5"/>
      <c r="P130" s="5"/>
      <c r="Q130" s="5"/>
      <c r="R130" s="5"/>
      <c r="S130" s="5"/>
    </row>
    <row r="131" spans="2:19" ht="18">
      <c r="B131" s="5"/>
      <c r="C131" s="5"/>
      <c r="D131" s="5"/>
      <c r="E131" s="5" t="s">
        <v>45</v>
      </c>
      <c r="F131" s="42" t="str">
        <f>CONCATENATE("y=",D121,"x",N118,-D121*D119+F119)</f>
        <v>y=2x+6</v>
      </c>
      <c r="G131" s="5"/>
      <c r="H131" s="5"/>
      <c r="I131" s="5"/>
      <c r="J131" s="5"/>
      <c r="K131" s="59"/>
      <c r="L131" s="59"/>
      <c r="M131" s="59"/>
      <c r="N131" s="59"/>
      <c r="O131" s="5"/>
      <c r="P131" s="5"/>
      <c r="Q131" s="5"/>
      <c r="R131" s="5"/>
      <c r="S131" s="5"/>
    </row>
    <row r="132" spans="1:46" s="63" customFormat="1" ht="12.75">
      <c r="A132" s="69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71" t="s">
        <v>100</v>
      </c>
      <c r="U132" s="71" t="str">
        <f>CONCATENATE(R136,S136,Q137,R137,S137,Q138,S138,"=0")</f>
        <v>3x+2y+5=0</v>
      </c>
      <c r="V132" s="71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</row>
    <row r="133" spans="2:22" ht="12.7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27"/>
      <c r="M133" s="27"/>
      <c r="N133" s="27"/>
      <c r="O133" s="27">
        <f>G139-G141</f>
        <v>2</v>
      </c>
      <c r="P133" s="27"/>
      <c r="Q133" s="27"/>
      <c r="R133" s="27"/>
      <c r="S133" s="27"/>
      <c r="T133" s="71">
        <f>-10</f>
        <v>-10</v>
      </c>
      <c r="U133" s="71">
        <f>P$134*T133+P$135</f>
        <v>-12.5</v>
      </c>
      <c r="V133" s="71"/>
    </row>
    <row r="134" spans="2:22" ht="18.75">
      <c r="B134" s="39" t="s">
        <v>90</v>
      </c>
      <c r="C134" s="39"/>
      <c r="D134" s="39"/>
      <c r="E134" s="39"/>
      <c r="F134" s="39"/>
      <c r="G134" s="39"/>
      <c r="H134" s="39"/>
      <c r="I134" s="39"/>
      <c r="J134" s="26"/>
      <c r="K134" s="26"/>
      <c r="L134" s="27"/>
      <c r="M134" s="27" t="s">
        <v>110</v>
      </c>
      <c r="N134" s="27"/>
      <c r="O134" s="27" t="s">
        <v>32</v>
      </c>
      <c r="P134" s="27">
        <f>(H139-H141)/(G139-G141)</f>
        <v>1.5</v>
      </c>
      <c r="Q134" s="27"/>
      <c r="R134" s="27"/>
      <c r="S134" s="27"/>
      <c r="T134" s="71">
        <f>IF(G139&lt;G141,G139,G141)</f>
        <v>1</v>
      </c>
      <c r="U134" s="71">
        <f>P$134*T134+P$135</f>
        <v>4</v>
      </c>
      <c r="V134" s="71"/>
    </row>
    <row r="135" spans="2:22" ht="15.75">
      <c r="B135" s="2"/>
      <c r="C135" s="2"/>
      <c r="D135" s="2"/>
      <c r="E135" s="2"/>
      <c r="F135" s="2"/>
      <c r="G135" s="2"/>
      <c r="H135" s="2"/>
      <c r="I135" s="2"/>
      <c r="J135" s="26"/>
      <c r="K135" s="26"/>
      <c r="L135" s="27"/>
      <c r="M135" s="27"/>
      <c r="N135" s="27"/>
      <c r="O135" s="27" t="s">
        <v>33</v>
      </c>
      <c r="P135" s="27">
        <f>-P134*G139+H139</f>
        <v>2.5</v>
      </c>
      <c r="Q135" s="27"/>
      <c r="R135" s="27"/>
      <c r="S135" s="27"/>
      <c r="T135" s="71">
        <f>IF(T134=G139,G141,G139)</f>
        <v>3</v>
      </c>
      <c r="U135" s="71">
        <f>P$134*T135+P$135</f>
        <v>7</v>
      </c>
      <c r="V135" s="71"/>
    </row>
    <row r="136" spans="2:22" ht="15.75">
      <c r="B136" s="2" t="s">
        <v>92</v>
      </c>
      <c r="C136" s="2"/>
      <c r="D136" s="2"/>
      <c r="E136" s="2"/>
      <c r="F136" s="2"/>
      <c r="G136" s="2"/>
      <c r="H136" s="2"/>
      <c r="I136" s="2"/>
      <c r="J136" s="2"/>
      <c r="K136" s="26"/>
      <c r="L136" s="27"/>
      <c r="M136" s="27"/>
      <c r="N136" s="27"/>
      <c r="O136" s="27" t="s">
        <v>111</v>
      </c>
      <c r="P136" s="27">
        <f>P134*O133</f>
        <v>3</v>
      </c>
      <c r="Q136" s="27"/>
      <c r="R136" s="27">
        <f>IF(P136=0,"",IF(P136&lt;0,-P136,P136))</f>
        <v>3</v>
      </c>
      <c r="S136" s="27" t="str">
        <f>IF(R136=0,"","x")</f>
        <v>x</v>
      </c>
      <c r="T136" s="71">
        <v>10</v>
      </c>
      <c r="U136" s="71">
        <f>P$134*T136+P$135</f>
        <v>17.5</v>
      </c>
      <c r="V136" s="71"/>
    </row>
    <row r="137" spans="2:22" ht="15.75">
      <c r="B137" s="2" t="s">
        <v>91</v>
      </c>
      <c r="C137" s="2"/>
      <c r="D137" s="2"/>
      <c r="E137" s="2"/>
      <c r="F137" s="2"/>
      <c r="G137" s="2"/>
      <c r="H137" s="2"/>
      <c r="I137" s="2"/>
      <c r="J137" s="26"/>
      <c r="K137" s="26"/>
      <c r="L137" s="27"/>
      <c r="M137" s="27"/>
      <c r="N137" s="27"/>
      <c r="O137" s="27" t="s">
        <v>112</v>
      </c>
      <c r="P137" s="27">
        <f>O133</f>
        <v>2</v>
      </c>
      <c r="Q137" s="27" t="str">
        <f>IF(R137&lt;=0,"","+")</f>
        <v>+</v>
      </c>
      <c r="R137" s="27">
        <f>IF(P137=0,"",IF(P136&lt;0,-P137,P137))</f>
        <v>2</v>
      </c>
      <c r="S137" s="27" t="str">
        <f>IF(R137=0,"","y")</f>
        <v>y</v>
      </c>
      <c r="T137" s="71"/>
      <c r="U137" s="71"/>
      <c r="V137" s="71"/>
    </row>
    <row r="138" spans="2:22" ht="15.75">
      <c r="B138" s="2"/>
      <c r="C138" s="2"/>
      <c r="D138" s="2"/>
      <c r="E138" s="2"/>
      <c r="F138" s="2"/>
      <c r="G138" s="2"/>
      <c r="H138" s="2"/>
      <c r="I138" s="2"/>
      <c r="J138" s="26"/>
      <c r="K138" s="26"/>
      <c r="L138" s="27"/>
      <c r="M138" s="27"/>
      <c r="N138" s="27"/>
      <c r="O138" s="27" t="s">
        <v>113</v>
      </c>
      <c r="P138" s="27">
        <f>O133*P135</f>
        <v>5</v>
      </c>
      <c r="Q138" s="27" t="str">
        <f>IF(R138&lt;=0,"","+")</f>
        <v>+</v>
      </c>
      <c r="R138" s="27">
        <f>IF(P138=0,"",IF(P137&lt;0,-P138,P138))</f>
        <v>5</v>
      </c>
      <c r="S138" s="27">
        <f>IF(R138=0,"",R138)</f>
        <v>5</v>
      </c>
      <c r="T138" s="71"/>
      <c r="U138" s="71"/>
      <c r="V138" s="71"/>
    </row>
    <row r="139" spans="2:19" ht="15.75">
      <c r="B139" s="26" t="s">
        <v>45</v>
      </c>
      <c r="C139" s="45" t="str">
        <f>U132</f>
        <v>3x+2y+5=0</v>
      </c>
      <c r="D139" s="45"/>
      <c r="E139" s="26"/>
      <c r="F139" s="2" t="s">
        <v>108</v>
      </c>
      <c r="G139" s="40">
        <v>3</v>
      </c>
      <c r="H139" s="40">
        <v>7</v>
      </c>
      <c r="I139" s="26"/>
      <c r="J139" s="26"/>
      <c r="K139" s="26"/>
      <c r="L139" s="27"/>
      <c r="M139" s="27"/>
      <c r="N139" s="27"/>
      <c r="O139" s="27"/>
      <c r="P139" s="27"/>
      <c r="Q139" s="27"/>
      <c r="R139" s="27"/>
      <c r="S139" s="27"/>
    </row>
    <row r="140" spans="2:19" ht="12.75">
      <c r="B140" s="26"/>
      <c r="C140" s="26"/>
      <c r="D140" s="26"/>
      <c r="E140" s="26"/>
      <c r="F140" s="27"/>
      <c r="G140" s="27"/>
      <c r="H140" s="27"/>
      <c r="I140" s="27"/>
      <c r="J140" s="26"/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2:19" ht="15" customHeight="1">
      <c r="B141" s="26"/>
      <c r="C141" s="26"/>
      <c r="D141" s="26"/>
      <c r="E141" s="26"/>
      <c r="F141" s="26" t="s">
        <v>109</v>
      </c>
      <c r="G141" s="41">
        <v>1</v>
      </c>
      <c r="H141" s="41">
        <v>4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</row>
    <row r="142" spans="2:19" ht="19.5" customHeight="1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</row>
    <row r="143" spans="2:19" ht="12.75">
      <c r="B143" s="26"/>
      <c r="C143" s="26"/>
      <c r="D143" s="26"/>
      <c r="E143" s="26"/>
      <c r="F143" s="26"/>
      <c r="G143" s="45"/>
      <c r="H143" s="45"/>
      <c r="I143" s="45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2:19" ht="12.75">
      <c r="B144" s="26" t="s">
        <v>5</v>
      </c>
      <c r="C144" s="26"/>
      <c r="D144" s="26"/>
      <c r="E144" s="26"/>
      <c r="F144" s="26"/>
      <c r="G144" s="45"/>
      <c r="H144" s="45"/>
      <c r="I144" s="45"/>
      <c r="J144" s="26"/>
      <c r="K144" s="26"/>
      <c r="L144" s="26"/>
      <c r="M144" s="26"/>
      <c r="N144" s="26"/>
      <c r="O144" s="26"/>
      <c r="P144" s="26"/>
      <c r="Q144" s="26"/>
      <c r="R144" s="26"/>
      <c r="S144" s="26"/>
    </row>
    <row r="145" spans="2:19" ht="12.75">
      <c r="B145" s="26" t="s">
        <v>54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46" spans="2:19" ht="12.75">
      <c r="B146" s="26" t="s">
        <v>55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</row>
    <row r="147" spans="2:19" ht="12.75">
      <c r="B147" s="26" t="s">
        <v>56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</row>
    <row r="148" spans="2:19" ht="12.75">
      <c r="B148" s="26" t="s">
        <v>57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</row>
    <row r="149" spans="2:19" ht="12.75">
      <c r="B149" s="26" t="s">
        <v>58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</row>
    <row r="150" spans="2:19" ht="12.75">
      <c r="B150" s="26" t="s">
        <v>59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</row>
    <row r="151" spans="2:19" ht="12.75">
      <c r="B151" s="26" t="s">
        <v>60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</row>
    <row r="152" spans="2:19" ht="12.75">
      <c r="B152" s="26" t="s">
        <v>61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</row>
    <row r="153" spans="2:19" ht="12.75">
      <c r="B153" s="26" t="s">
        <v>62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</row>
    <row r="154" spans="1:46" s="63" customFormat="1" ht="15" customHeight="1">
      <c r="A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</row>
    <row r="155" spans="2:19" ht="18.75">
      <c r="B155" s="53" t="s">
        <v>93</v>
      </c>
      <c r="C155" s="53"/>
      <c r="D155" s="53"/>
      <c r="E155" s="53"/>
      <c r="F155" s="53"/>
      <c r="G155" s="53"/>
      <c r="H155" s="53"/>
      <c r="I155" s="53"/>
      <c r="J155" s="53" t="s">
        <v>93</v>
      </c>
      <c r="K155" s="53"/>
      <c r="L155" s="50"/>
      <c r="M155" s="50"/>
      <c r="N155" s="50"/>
      <c r="O155" s="50"/>
      <c r="P155" s="50"/>
      <c r="Q155" s="50"/>
      <c r="R155" s="51"/>
      <c r="S155" s="51"/>
    </row>
    <row r="156" spans="2:19" ht="12.7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1"/>
      <c r="M156" s="51"/>
      <c r="N156" s="51"/>
      <c r="O156" s="51"/>
      <c r="P156" s="51"/>
      <c r="Q156" s="51"/>
      <c r="R156" s="51"/>
      <c r="S156" s="51"/>
    </row>
    <row r="157" spans="2:19" ht="12.7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1"/>
      <c r="M157" s="51"/>
      <c r="N157" s="51"/>
      <c r="O157" s="51"/>
      <c r="P157" s="51"/>
      <c r="Q157" s="51"/>
      <c r="R157" s="51"/>
      <c r="S157" s="51"/>
    </row>
    <row r="158" spans="2:19" ht="15.75">
      <c r="B158" s="55"/>
      <c r="C158" s="55"/>
      <c r="D158" s="55"/>
      <c r="E158" s="55"/>
      <c r="F158" s="55"/>
      <c r="G158" s="55"/>
      <c r="H158" s="55"/>
      <c r="I158" s="55"/>
      <c r="J158" s="54"/>
      <c r="K158" s="54"/>
      <c r="L158" s="51"/>
      <c r="M158" s="51"/>
      <c r="N158" s="51"/>
      <c r="O158" s="51"/>
      <c r="P158" s="51"/>
      <c r="Q158" s="51"/>
      <c r="R158" s="51"/>
      <c r="S158" s="51"/>
    </row>
    <row r="159" spans="2:19" ht="15.75">
      <c r="B159" s="55" t="s">
        <v>94</v>
      </c>
      <c r="C159" s="55"/>
      <c r="D159" s="55"/>
      <c r="E159" s="55"/>
      <c r="F159" s="55"/>
      <c r="G159" s="55"/>
      <c r="H159" s="55"/>
      <c r="I159" s="55"/>
      <c r="J159" s="55"/>
      <c r="K159" s="54"/>
      <c r="L159" s="51"/>
      <c r="M159" s="51" t="s">
        <v>101</v>
      </c>
      <c r="N159" s="51" t="s">
        <v>101</v>
      </c>
      <c r="O159" s="51"/>
      <c r="P159" s="51"/>
      <c r="Q159" s="51"/>
      <c r="R159" s="51"/>
      <c r="S159" s="51"/>
    </row>
    <row r="160" spans="2:19" ht="15.75">
      <c r="B160" s="55" t="s">
        <v>95</v>
      </c>
      <c r="C160" s="55"/>
      <c r="D160" s="55"/>
      <c r="E160" s="55"/>
      <c r="F160" s="55"/>
      <c r="G160" s="55"/>
      <c r="H160" s="55"/>
      <c r="I160" s="55"/>
      <c r="J160" s="54"/>
      <c r="K160" s="54"/>
      <c r="L160" s="51"/>
      <c r="M160" s="34">
        <f>G162</f>
        <v>-3</v>
      </c>
      <c r="N160" s="34">
        <f>H162</f>
        <v>5</v>
      </c>
      <c r="O160" s="51"/>
      <c r="P160" s="51"/>
      <c r="Q160" s="51"/>
      <c r="R160" s="51"/>
      <c r="S160" s="51"/>
    </row>
    <row r="161" spans="2:19" ht="15.75">
      <c r="B161" s="55"/>
      <c r="C161" s="55"/>
      <c r="D161" s="55"/>
      <c r="E161" s="55"/>
      <c r="F161" s="55"/>
      <c r="G161" s="55"/>
      <c r="H161" s="55"/>
      <c r="I161" s="55"/>
      <c r="J161" s="54"/>
      <c r="K161" s="54"/>
      <c r="L161" s="51"/>
      <c r="M161" s="34">
        <f>G164</f>
        <v>1</v>
      </c>
      <c r="N161" s="34">
        <f>H164</f>
        <v>1</v>
      </c>
      <c r="O161" s="51"/>
      <c r="P161" s="51"/>
      <c r="Q161" s="51"/>
      <c r="R161" s="51"/>
      <c r="S161" s="51"/>
    </row>
    <row r="162" spans="2:19" ht="15.75">
      <c r="B162" s="56"/>
      <c r="C162" s="56"/>
      <c r="D162" s="56"/>
      <c r="E162" s="54"/>
      <c r="F162" s="55" t="s">
        <v>98</v>
      </c>
      <c r="G162" s="57">
        <v>-3</v>
      </c>
      <c r="H162" s="57">
        <v>5</v>
      </c>
      <c r="I162" s="54" t="s">
        <v>99</v>
      </c>
      <c r="J162" s="54"/>
      <c r="K162" s="54"/>
      <c r="L162" s="51"/>
      <c r="M162" s="34">
        <f>G166</f>
        <v>3</v>
      </c>
      <c r="N162" s="34">
        <f>H166</f>
        <v>-1</v>
      </c>
      <c r="O162" s="51"/>
      <c r="P162" s="51"/>
      <c r="Q162" s="51"/>
      <c r="R162" s="51"/>
      <c r="S162" s="51"/>
    </row>
    <row r="163" spans="2:19" ht="12.75">
      <c r="B163" s="56"/>
      <c r="C163" s="56"/>
      <c r="D163" s="56"/>
      <c r="E163" s="54"/>
      <c r="F163" s="54"/>
      <c r="G163" s="54"/>
      <c r="H163" s="54"/>
      <c r="I163" s="54"/>
      <c r="J163" s="54"/>
      <c r="K163" s="54"/>
      <c r="L163" s="51"/>
      <c r="M163" s="51"/>
      <c r="N163" s="51"/>
      <c r="O163" s="51"/>
      <c r="P163" s="51"/>
      <c r="Q163" s="51"/>
      <c r="R163" s="51"/>
      <c r="S163" s="51"/>
    </row>
    <row r="164" spans="2:19" ht="15.75">
      <c r="B164" s="54"/>
      <c r="C164" s="54"/>
      <c r="D164" s="54"/>
      <c r="E164" s="54"/>
      <c r="F164" s="55" t="s">
        <v>98</v>
      </c>
      <c r="G164" s="58">
        <v>1</v>
      </c>
      <c r="H164" s="58">
        <v>1</v>
      </c>
      <c r="I164" s="54" t="s">
        <v>99</v>
      </c>
      <c r="J164" s="54"/>
      <c r="K164" s="54"/>
      <c r="L164" s="51"/>
      <c r="M164" s="51"/>
      <c r="N164" s="51"/>
      <c r="O164" s="51"/>
      <c r="P164" s="51"/>
      <c r="Q164" s="51"/>
      <c r="R164" s="51"/>
      <c r="S164" s="51"/>
    </row>
    <row r="165" spans="2:19" ht="12.7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1"/>
      <c r="M165" s="51"/>
      <c r="N165" s="51"/>
      <c r="O165" s="51"/>
      <c r="P165" s="51"/>
      <c r="Q165" s="51"/>
      <c r="R165" s="51"/>
      <c r="S165" s="51"/>
    </row>
    <row r="166" spans="2:19" ht="15.75">
      <c r="B166" s="54"/>
      <c r="C166" s="54"/>
      <c r="D166" s="54"/>
      <c r="E166" s="54"/>
      <c r="F166" s="55" t="s">
        <v>98</v>
      </c>
      <c r="G166" s="58">
        <v>3</v>
      </c>
      <c r="H166" s="58">
        <v>-1</v>
      </c>
      <c r="I166" s="54" t="s">
        <v>99</v>
      </c>
      <c r="J166" s="54"/>
      <c r="K166" s="54"/>
      <c r="L166" s="51"/>
      <c r="M166" s="51"/>
      <c r="N166" s="51"/>
      <c r="O166" s="51"/>
      <c r="P166" s="51"/>
      <c r="Q166" s="51"/>
      <c r="R166" s="51"/>
      <c r="S166" s="51"/>
    </row>
    <row r="167" spans="2:19" ht="12.75">
      <c r="B167" s="54" t="s">
        <v>63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1"/>
      <c r="M167" s="51"/>
      <c r="N167" s="51"/>
      <c r="O167" s="51"/>
      <c r="P167" s="51"/>
      <c r="Q167" s="51"/>
      <c r="R167" s="51"/>
      <c r="S167" s="51"/>
    </row>
    <row r="168" spans="2:19" ht="12.75">
      <c r="B168" s="54" t="s">
        <v>64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1"/>
      <c r="M168" s="51"/>
      <c r="N168" s="51"/>
      <c r="O168" s="51"/>
      <c r="P168" s="51"/>
      <c r="Q168" s="51"/>
      <c r="R168" s="51"/>
      <c r="S168" s="51"/>
    </row>
    <row r="169" spans="2:19" ht="12.75">
      <c r="B169" s="54" t="s">
        <v>65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1"/>
      <c r="M169" s="51"/>
      <c r="N169" s="51"/>
      <c r="O169" s="51"/>
      <c r="P169" s="51"/>
      <c r="Q169" s="51"/>
      <c r="R169" s="51"/>
      <c r="S169" s="51"/>
    </row>
    <row r="170" spans="2:19" ht="12.75">
      <c r="B170" s="54" t="s">
        <v>66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1"/>
      <c r="M170" s="51"/>
      <c r="N170" s="51"/>
      <c r="O170" s="51"/>
      <c r="P170" s="51"/>
      <c r="Q170" s="51"/>
      <c r="R170" s="51"/>
      <c r="S170" s="51"/>
    </row>
    <row r="171" spans="2:19" ht="12.75">
      <c r="B171" s="54" t="s">
        <v>67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1"/>
      <c r="M171" s="51"/>
      <c r="N171" s="51"/>
      <c r="O171" s="51"/>
      <c r="P171" s="51"/>
      <c r="Q171" s="51"/>
      <c r="R171" s="51"/>
      <c r="S171" s="51"/>
    </row>
    <row r="172" spans="2:19" ht="12.75">
      <c r="B172" s="54" t="s">
        <v>68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1"/>
      <c r="M172" s="51"/>
      <c r="N172" s="51"/>
      <c r="O172" s="51"/>
      <c r="P172" s="51"/>
      <c r="Q172" s="51"/>
      <c r="R172" s="51"/>
      <c r="S172" s="51"/>
    </row>
    <row r="173" spans="2:19" ht="12.7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1"/>
      <c r="M173" s="51"/>
      <c r="N173" s="51"/>
      <c r="O173" s="51"/>
      <c r="P173" s="51"/>
      <c r="Q173" s="51"/>
      <c r="R173" s="51"/>
      <c r="S173" s="51"/>
    </row>
    <row r="174" spans="2:19" ht="12.7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1"/>
      <c r="M174" s="51"/>
      <c r="N174" s="51"/>
      <c r="O174" s="51"/>
      <c r="P174" s="51"/>
      <c r="Q174" s="51"/>
      <c r="R174" s="51"/>
      <c r="S174" s="51"/>
    </row>
    <row r="175" spans="2:19" ht="12.7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1"/>
      <c r="M175" s="51"/>
      <c r="N175" s="51"/>
      <c r="O175" s="51"/>
      <c r="P175" s="51"/>
      <c r="Q175" s="51"/>
      <c r="R175" s="51"/>
      <c r="S175" s="51"/>
    </row>
    <row r="176" spans="2:19" ht="12.7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1"/>
      <c r="M176" s="51"/>
      <c r="N176" s="51"/>
      <c r="O176" s="51"/>
      <c r="P176" s="51"/>
      <c r="Q176" s="51"/>
      <c r="R176" s="51"/>
      <c r="S176" s="51"/>
    </row>
    <row r="177" spans="2:19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1"/>
      <c r="M177" s="51"/>
      <c r="N177" s="51"/>
      <c r="O177" s="51"/>
      <c r="P177" s="51"/>
      <c r="Q177" s="51"/>
      <c r="R177" s="51"/>
      <c r="S177" s="51"/>
    </row>
    <row r="178" spans="2:19" ht="12.7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</row>
    <row r="179" spans="1:46" s="63" customFormat="1" ht="12.75">
      <c r="A179" s="69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</row>
    <row r="180" spans="2:19" ht="12.75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</row>
    <row r="181" spans="2:19" ht="12.75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</row>
    <row r="182" spans="2:19" ht="12.75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</row>
    <row r="183" spans="2:19" ht="12.75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</row>
    <row r="184" spans="2:19" ht="12.75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</row>
    <row r="185" spans="2:19" ht="12.75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</row>
    <row r="186" spans="2:19" ht="12.75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</row>
    <row r="187" spans="2:19" ht="12.75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</row>
    <row r="188" spans="2:19" ht="12.75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</row>
    <row r="189" spans="2:19" ht="12.75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</row>
    <row r="190" spans="2:19" ht="12.75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</row>
    <row r="191" spans="2:19" ht="12.75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</row>
    <row r="192" spans="2:19" ht="12.75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</row>
    <row r="193" spans="2:19" ht="12.75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</row>
    <row r="194" spans="2:19" ht="12.75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</row>
    <row r="195" spans="2:19" ht="12.75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</row>
    <row r="196" spans="2:19" ht="12.75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</row>
    <row r="197" spans="2:19" ht="12.75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</row>
    <row r="198" spans="2:19" ht="12.75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</row>
    <row r="199" spans="2:19" ht="12.75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</row>
    <row r="200" spans="2:19" ht="12.75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</row>
    <row r="201" spans="2:19" ht="12.75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</row>
    <row r="202" spans="2:19" ht="12.75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</row>
    <row r="203" spans="2:19" ht="12.75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</row>
    <row r="204" spans="2:19" ht="12.75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</row>
    <row r="205" spans="2:19" ht="12.7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</row>
    <row r="206" spans="2:19" ht="12.75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</row>
    <row r="207" spans="2:19" ht="12.75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</row>
    <row r="208" spans="2:19" ht="12.75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</row>
    <row r="209" spans="2:19" ht="12.75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</row>
    <row r="210" spans="2:19" ht="12.75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</row>
    <row r="211" spans="2:19" ht="12.75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</row>
    <row r="212" spans="2:19" ht="12.75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</row>
    <row r="213" spans="2:19" ht="12.75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</row>
    <row r="214" spans="2:19" ht="12.75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</row>
    <row r="215" spans="2:19" ht="12.75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</row>
    <row r="216" spans="2:19" ht="12.75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</row>
    <row r="217" spans="2:19" ht="12.75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</row>
    <row r="218" spans="2:19" ht="12.75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</row>
    <row r="219" spans="2:19" ht="12.75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</row>
    <row r="220" spans="2:19" ht="12.75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</row>
    <row r="221" spans="2:19" ht="12.75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</row>
    <row r="222" spans="2:19" ht="12.75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</row>
    <row r="223" spans="2:19" ht="12.75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</row>
    <row r="224" spans="2:19" ht="12.75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</row>
    <row r="225" spans="2:19" ht="12.75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</row>
    <row r="226" spans="2:19" ht="12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</row>
    <row r="227" spans="2:19" ht="12.7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</row>
    <row r="228" spans="2:19" ht="12.7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</row>
    <row r="229" spans="2:19" ht="12.7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</row>
    <row r="230" spans="2:19" ht="12.7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</row>
    <row r="231" spans="2:19" ht="12.7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</row>
    <row r="232" spans="2:19" ht="12.7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</row>
    <row r="233" spans="2:19" ht="12.7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</row>
    <row r="234" spans="2:19" ht="12.7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</row>
    <row r="235" spans="2:19" ht="12.7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</row>
    <row r="236" spans="2:19" ht="12.7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</row>
    <row r="237" spans="2:19" ht="12.7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</row>
    <row r="238" spans="2:19" ht="12.7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</row>
    <row r="239" spans="2:19" ht="12.7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</row>
    <row r="240" spans="2:19" ht="12.7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</row>
    <row r="241" spans="2:19" ht="12.7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</row>
    <row r="242" spans="2:19" ht="12.7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</row>
    <row r="243" spans="2:19" ht="12.7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</row>
    <row r="244" spans="2:19" ht="12.7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</row>
    <row r="245" spans="2:19" ht="12.7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</row>
    <row r="246" spans="2:19" ht="12.7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</row>
    <row r="247" spans="2:19" ht="12.7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</row>
    <row r="248" spans="2:19" ht="12.7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</row>
    <row r="249" spans="2:19" ht="12.7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</row>
    <row r="250" spans="2:19" ht="12.7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</row>
    <row r="251" spans="2:19" ht="12.7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</row>
    <row r="252" spans="2:19" ht="12.7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</row>
    <row r="253" spans="2:19" ht="12.7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</row>
    <row r="254" spans="2:19" ht="12.7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</row>
    <row r="255" spans="2:19" ht="12.7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</row>
    <row r="256" spans="2:19" ht="12.7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</row>
    <row r="257" spans="2:19" ht="12.7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</row>
    <row r="258" spans="2:19" ht="12.7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</row>
    <row r="259" spans="2:19" ht="12.7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</row>
    <row r="260" spans="2:19" ht="12.7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</row>
    <row r="261" spans="2:19" ht="12.7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</row>
    <row r="262" spans="2:19" ht="12.7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</row>
    <row r="263" spans="2:19" ht="12.7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</row>
    <row r="264" spans="2:19" ht="12.7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</row>
    <row r="265" spans="2:19" ht="12.7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</row>
    <row r="266" spans="2:19" ht="12.7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</row>
    <row r="267" spans="2:19" ht="12.7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</row>
    <row r="268" spans="2:19" ht="12.7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</row>
    <row r="269" spans="2:19" ht="12.7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</row>
    <row r="270" spans="2:19" ht="12.7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</row>
    <row r="271" spans="2:19" ht="12.7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</row>
    <row r="272" spans="2:19" ht="12.7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</row>
    <row r="273" spans="2:19" ht="12.7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</row>
    <row r="274" spans="2:19" ht="12.7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</row>
    <row r="275" spans="2:19" ht="12.7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</row>
    <row r="276" spans="2:19" ht="12.7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</row>
    <row r="277" spans="2:19" ht="12.7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</row>
    <row r="278" spans="2:19" ht="12.7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</row>
    <row r="279" spans="2:19" ht="12.7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</row>
    <row r="280" spans="2:19" ht="12.7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</row>
    <row r="281" spans="2:19" ht="12.7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</row>
    <row r="282" spans="2:19" ht="12.7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</row>
    <row r="283" spans="2:19" ht="12.7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</row>
    <row r="284" spans="2:19" ht="12.7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</row>
    <row r="285" spans="2:19" ht="12.7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</row>
    <row r="286" spans="2:19" ht="12.7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</row>
    <row r="287" spans="2:19" ht="12.7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</row>
    <row r="288" spans="2:19" ht="12.7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</row>
    <row r="289" spans="2:19" ht="12.7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</row>
    <row r="290" spans="2:19" ht="12.7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</row>
    <row r="291" spans="2:19" ht="12.7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</row>
    <row r="292" spans="2:19" ht="12.7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Luiza Tondolo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Luiza Tondolo</dc:creator>
  <cp:keywords/>
  <dc:description/>
  <cp:lastModifiedBy>User</cp:lastModifiedBy>
  <dcterms:created xsi:type="dcterms:W3CDTF">2006-03-10T14:49:53Z</dcterms:created>
  <dcterms:modified xsi:type="dcterms:W3CDTF">2018-09-13T00:42:56Z</dcterms:modified>
  <cp:category/>
  <cp:version/>
  <cp:contentType/>
  <cp:contentStatus/>
</cp:coreProperties>
</file>