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410" windowWidth="14400" windowHeight="91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<sst xmlns="http://schemas.openxmlformats.org/spreadsheetml/2006/main" count="66" uniqueCount="49">
  <si>
    <t>A=</t>
  </si>
  <si>
    <t>B=</t>
  </si>
  <si>
    <t>ordenação</t>
  </si>
  <si>
    <t>Símbolo[]</t>
  </si>
  <si>
    <t>Li global</t>
  </si>
  <si>
    <t>Li interno</t>
  </si>
  <si>
    <t xml:space="preserve">Ls interno </t>
  </si>
  <si>
    <t>sinal Ls interno</t>
  </si>
  <si>
    <t>sinal Li externo</t>
  </si>
  <si>
    <t>Li externo</t>
  </si>
  <si>
    <t>Ls global</t>
  </si>
  <si>
    <t>sinal Ls global</t>
  </si>
  <si>
    <t>União =</t>
  </si>
  <si>
    <t>Intersecção</t>
  </si>
  <si>
    <t>A menos B</t>
  </si>
  <si>
    <t>A</t>
  </si>
  <si>
    <t>A  intersecção B</t>
  </si>
  <si>
    <t>&lt;= se for um ponto só</t>
  </si>
  <si>
    <t>sinal do Li  interno</t>
  </si>
  <si>
    <t>exceções=&gt;</t>
  </si>
  <si>
    <t>Operações com intervalos</t>
  </si>
  <si>
    <t>União</t>
  </si>
  <si>
    <t>Diferença</t>
  </si>
  <si>
    <t xml:space="preserve">Digite o intervalo A. Exemplo      ]2, 8]  </t>
  </si>
  <si>
    <t>Local das fórmulas</t>
  </si>
  <si>
    <t>Confira os resultados da união, intersecção, e diferença de A com B</t>
  </si>
  <si>
    <t>b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</si>
  <si>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</si>
  <si>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</si>
  <si>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</si>
  <si>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</si>
  <si>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</si>
  <si>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</si>
  <si>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</si>
  <si>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</si>
  <si>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</si>
  <si>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</si>
  <si>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c5   e  E5</t>
  </si>
  <si>
    <t>Digite o intervalo B. Exemplo   [-2, infinito[</t>
  </si>
  <si>
    <t>B</t>
  </si>
  <si>
    <t>valor para infinito</t>
  </si>
  <si>
    <t>Reais</t>
  </si>
  <si>
    <t>Li</t>
  </si>
  <si>
    <t>Ls</t>
  </si>
  <si>
    <t>Elaborado por Tânia Michel Pereira</t>
  </si>
  <si>
    <t>geral</t>
  </si>
  <si>
    <t xml:space="preserve"> ]-2, 19]</t>
  </si>
  <si>
    <t>]-1, 7[</t>
  </si>
  <si>
    <t>para extremos inteiros ou infinito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</si>
</sst>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6"/>
      <name val="Arial"/>
      <family val="2"/>
    </font>
    <font>
      <sz val="12"/>
      <color indexed="42"/>
      <name val="Times New Roman"/>
      <family val="1"/>
    </font>
    <font>
      <sz val="4.25"/>
      <name val="Arial"/>
      <family val="2"/>
    </font>
    <font>
      <sz val="15.75"/>
      <name val="Arial"/>
      <family val="0"/>
    </font>
    <font>
      <sz val="19"/>
      <name val="Arial"/>
      <family val="0"/>
    </font>
    <font>
      <sz val="1"/>
      <name val="Arial"/>
      <family val="2"/>
    </font>
    <font>
      <sz val="8.75"/>
      <name val="Arial"/>
      <family val="0"/>
    </font>
    <font>
      <sz val="2.5"/>
      <name val="Arial"/>
      <family val="0"/>
    </font>
    <font>
      <sz val="12"/>
      <color indexed="17"/>
      <name val="Times New Roman"/>
      <family val="1"/>
    </font>
    <font>
      <sz val="6.25"/>
      <name val="Arial"/>
      <family val="2"/>
    </font>
    <font>
      <b/>
      <sz val="12"/>
      <color indexed="21"/>
      <name val="Times New Roman"/>
      <family val="1"/>
    </font>
    <font>
      <b/>
      <sz val="12"/>
      <color indexed="48"/>
      <name val="Times New Roman"/>
      <family val="1"/>
    </font>
    <font>
      <sz val="6"/>
      <color indexed="57"/>
      <name val="Times New Roman"/>
      <family val="1"/>
    </font>
    <font>
      <sz val="12"/>
      <name val="Webdings"/>
      <family val="1"/>
    </font>
    <font>
      <sz val="12"/>
      <color indexed="8"/>
      <name val="Webdings"/>
      <family val="1"/>
    </font>
    <font>
      <sz val="12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6" fillId="4" borderId="2" xfId="0" applyFont="1" applyFill="1" applyBorder="1" applyAlignment="1">
      <alignment/>
    </xf>
    <xf numFmtId="0" fontId="16" fillId="4" borderId="1" xfId="0" applyFont="1" applyFill="1" applyBorder="1" applyAlignment="1">
      <alignment/>
    </xf>
    <xf numFmtId="0" fontId="18" fillId="2" borderId="3" xfId="0" applyFont="1" applyFill="1" applyBorder="1" applyAlignment="1">
      <alignment/>
    </xf>
    <xf numFmtId="0" fontId="18" fillId="2" borderId="4" xfId="0" applyFont="1" applyFill="1" applyBorder="1" applyAlignment="1">
      <alignment/>
    </xf>
    <xf numFmtId="0" fontId="19" fillId="2" borderId="3" xfId="0" applyFont="1" applyFill="1" applyBorder="1" applyAlignment="1">
      <alignment/>
    </xf>
    <xf numFmtId="0" fontId="19" fillId="2" borderId="4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5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20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21" fillId="2" borderId="0" xfId="0" applyFont="1" applyFill="1" applyBorder="1" applyAlignment="1">
      <alignment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25"/>
          <c:w val="1"/>
          <c:h val="0.96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Plan1!$B$68:$B$72</c:f>
              <c:numCache/>
            </c:numRef>
          </c:xVal>
          <c:yVal>
            <c:numRef>
              <c:f>Plan1!$C$68:$C$72</c:f>
              <c:numCache/>
            </c:numRef>
          </c:yVal>
          <c:smooth val="0"/>
        </c:ser>
        <c:axId val="43512582"/>
        <c:axId val="56068919"/>
      </c:scatterChart>
      <c:valAx>
        <c:axId val="43512582"/>
        <c:scaling>
          <c:orientation val="minMax"/>
          <c:max val="20"/>
          <c:min val="-20"/>
        </c:scaling>
        <c:axPos val="b"/>
        <c:majorGridlines/>
        <c:delete val="0"/>
        <c:numFmt formatCode="General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6068919"/>
        <c:crosses val="autoZero"/>
        <c:crossBetween val="midCat"/>
        <c:dispUnits/>
        <c:majorUnit val="1"/>
        <c:minorUnit val="1"/>
      </c:valAx>
      <c:valAx>
        <c:axId val="56068919"/>
        <c:scaling>
          <c:orientation val="minMax"/>
          <c:max val="6"/>
          <c:min val="0"/>
        </c:scaling>
        <c:axPos val="l"/>
        <c:delete val="1"/>
        <c:majorTickMark val="out"/>
        <c:minorTickMark val="none"/>
        <c:tickLblPos val="nextTo"/>
        <c:crossAx val="43512582"/>
        <c:crosses val="autoZero"/>
        <c:crossBetween val="midCat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709"/>
          <c:w val="1"/>
          <c:h val="0.201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Plan1!$B$74:$B$78</c:f>
              <c:numCache/>
            </c:numRef>
          </c:xVal>
          <c:yVal>
            <c:numRef>
              <c:f>Plan1!$C$74:$C$78</c:f>
              <c:numCache/>
            </c:numRef>
          </c:yVal>
          <c:smooth val="0"/>
        </c:ser>
        <c:axId val="34858224"/>
        <c:axId val="45288561"/>
      </c:scatterChart>
      <c:valAx>
        <c:axId val="34858224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45288561"/>
        <c:crosses val="autoZero"/>
        <c:crossBetween val="midCat"/>
        <c:dispUnits/>
        <c:majorUnit val="1"/>
        <c:minorUnit val="1"/>
      </c:valAx>
      <c:valAx>
        <c:axId val="45288561"/>
        <c:scaling>
          <c:orientation val="minMax"/>
          <c:max val="6"/>
        </c:scaling>
        <c:axPos val="l"/>
        <c:delete val="1"/>
        <c:majorTickMark val="out"/>
        <c:minorTickMark val="none"/>
        <c:tickLblPos val="nextTo"/>
        <c:crossAx val="34858224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49225"/>
          <c:w val="0.98075"/>
          <c:h val="0.299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Plan1!$B$81:$B$85</c:f>
              <c:numCache/>
            </c:numRef>
          </c:xVal>
          <c:yVal>
            <c:numRef>
              <c:f>Plan1!$C$81:$C$85</c:f>
              <c:numCache/>
            </c:numRef>
          </c:yVal>
          <c:smooth val="0"/>
        </c:ser>
        <c:axId val="4943866"/>
        <c:axId val="44494795"/>
      </c:scatterChart>
      <c:valAx>
        <c:axId val="4943866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4494795"/>
        <c:crosses val="autoZero"/>
        <c:crossBetween val="midCat"/>
        <c:dispUnits/>
        <c:majorUnit val="1"/>
        <c:minorUnit val="1"/>
      </c:valAx>
      <c:valAx>
        <c:axId val="44494795"/>
        <c:scaling>
          <c:orientation val="minMax"/>
          <c:max val="6"/>
          <c:min val="0"/>
        </c:scaling>
        <c:axPos val="l"/>
        <c:delete val="1"/>
        <c:majorTickMark val="out"/>
        <c:minorTickMark val="none"/>
        <c:tickLblPos val="nextTo"/>
        <c:crossAx val="4943866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114300</xdr:rowOff>
    </xdr:from>
    <xdr:to>
      <xdr:col>7</xdr:col>
      <xdr:colOff>152400</xdr:colOff>
      <xdr:row>33</xdr:row>
      <xdr:rowOff>190500</xdr:rowOff>
    </xdr:to>
    <xdr:graphicFrame>
      <xdr:nvGraphicFramePr>
        <xdr:cNvPr id="1" name="Chart 16"/>
        <xdr:cNvGraphicFramePr/>
      </xdr:nvGraphicFramePr>
      <xdr:xfrm>
        <a:off x="0" y="2295525"/>
        <a:ext cx="72675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6</xdr:row>
      <xdr:rowOff>0</xdr:rowOff>
    </xdr:from>
    <xdr:to>
      <xdr:col>7</xdr:col>
      <xdr:colOff>76200</xdr:colOff>
      <xdr:row>13</xdr:row>
      <xdr:rowOff>28575</xdr:rowOff>
    </xdr:to>
    <xdr:graphicFrame>
      <xdr:nvGraphicFramePr>
        <xdr:cNvPr id="2" name="Chart 17"/>
        <xdr:cNvGraphicFramePr/>
      </xdr:nvGraphicFramePr>
      <xdr:xfrm>
        <a:off x="47625" y="1228725"/>
        <a:ext cx="71437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12</xdr:row>
      <xdr:rowOff>19050</xdr:rowOff>
    </xdr:from>
    <xdr:to>
      <xdr:col>7</xdr:col>
      <xdr:colOff>161925</xdr:colOff>
      <xdr:row>12</xdr:row>
      <xdr:rowOff>476250</xdr:rowOff>
    </xdr:to>
    <xdr:graphicFrame>
      <xdr:nvGraphicFramePr>
        <xdr:cNvPr id="3" name="Chart 18"/>
        <xdr:cNvGraphicFramePr/>
      </xdr:nvGraphicFramePr>
      <xdr:xfrm>
        <a:off x="28575" y="3076575"/>
        <a:ext cx="7248525" cy="45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55"/>
  <sheetViews>
    <sheetView tabSelected="1" workbookViewId="0" topLeftCell="A1">
      <selection activeCell="F2" sqref="F2"/>
    </sheetView>
  </sheetViews>
  <sheetFormatPr defaultColWidth="9.140625" defaultRowHeight="12.75"/>
  <cols>
    <col min="1" max="1" width="4.140625" style="7" customWidth="1"/>
    <col min="2" max="2" width="26.28125" style="1" customWidth="1"/>
    <col min="3" max="3" width="5.00390625" style="1" customWidth="1"/>
    <col min="4" max="4" width="26.7109375" style="1" customWidth="1"/>
    <col min="5" max="5" width="7.421875" style="1" customWidth="1"/>
    <col min="6" max="6" width="29.00390625" style="1" customWidth="1"/>
    <col min="7" max="7" width="8.140625" style="1" customWidth="1"/>
    <col min="8" max="8" width="5.57421875" style="1" customWidth="1"/>
    <col min="9" max="9" width="7.7109375" style="1" customWidth="1"/>
    <col min="10" max="10" width="10.57421875" style="1" customWidth="1"/>
    <col min="11" max="11" width="8.421875" style="1" customWidth="1"/>
    <col min="12" max="12" width="5.7109375" style="1" customWidth="1"/>
    <col min="13" max="13" width="8.421875" style="1" customWidth="1"/>
    <col min="14" max="17" width="9.140625" style="1" customWidth="1"/>
    <col min="18" max="18" width="13.00390625" style="1" customWidth="1"/>
    <col min="19" max="16384" width="9.140625" style="1" customWidth="1"/>
  </cols>
  <sheetData>
    <row r="1" s="10" customFormat="1" ht="12" customHeight="1" thickBot="1">
      <c r="A1" s="11"/>
    </row>
    <row r="2" spans="4:10" s="7" customFormat="1" ht="21" thickBot="1">
      <c r="D2" s="12" t="s">
        <v>20</v>
      </c>
      <c r="F2" s="38" t="s">
        <v>48</v>
      </c>
      <c r="J2" s="28" t="s">
        <v>44</v>
      </c>
    </row>
    <row r="3" s="10" customFormat="1" ht="11.25" customHeight="1" thickBot="1">
      <c r="A3" s="11"/>
    </row>
    <row r="4" spans="2:11" ht="16.5" thickBot="1">
      <c r="B4" s="15" t="s">
        <v>23</v>
      </c>
      <c r="E4" s="16" t="s">
        <v>38</v>
      </c>
      <c r="J4" s="29"/>
      <c r="K4" s="29"/>
    </row>
    <row r="5" spans="1:11" ht="18" customHeight="1" thickBot="1">
      <c r="A5" s="13" t="s">
        <v>0</v>
      </c>
      <c r="B5" s="27" t="s">
        <v>46</v>
      </c>
      <c r="E5" s="14" t="s">
        <v>1</v>
      </c>
      <c r="F5" s="26" t="s">
        <v>47</v>
      </c>
      <c r="G5" s="4"/>
      <c r="H5" s="7"/>
      <c r="I5" s="4"/>
      <c r="J5" s="30"/>
      <c r="K5" s="30"/>
    </row>
    <row r="6" spans="2:11" ht="18" customHeight="1">
      <c r="B6" s="2"/>
      <c r="C6" s="4"/>
      <c r="D6" s="2"/>
      <c r="F6" s="4"/>
      <c r="G6" s="4"/>
      <c r="H6" s="7"/>
      <c r="I6" s="4"/>
      <c r="J6" s="30"/>
      <c r="K6" s="30"/>
    </row>
    <row r="7" spans="2:11" ht="18" customHeight="1">
      <c r="B7" s="17" t="s">
        <v>25</v>
      </c>
      <c r="C7" s="5"/>
      <c r="D7" s="5"/>
      <c r="F7" s="4"/>
      <c r="G7" s="4"/>
      <c r="H7" s="7"/>
      <c r="I7" s="4"/>
      <c r="J7" s="30"/>
      <c r="K7" s="30"/>
    </row>
    <row r="8" spans="2:11" ht="18" customHeight="1">
      <c r="B8" s="20" t="s">
        <v>21</v>
      </c>
      <c r="D8" s="22" t="s">
        <v>13</v>
      </c>
      <c r="F8" s="24" t="s">
        <v>22</v>
      </c>
      <c r="G8" s="3"/>
      <c r="H8" s="3"/>
      <c r="I8" s="3"/>
      <c r="J8" s="29"/>
      <c r="K8" s="29"/>
    </row>
    <row r="9" spans="1:11" s="5" customFormat="1" ht="18.75" customHeight="1">
      <c r="A9" s="6"/>
      <c r="B9" s="21" t="str">
        <f>E115</f>
        <v> A união B = ]-2,  19]</v>
      </c>
      <c r="D9" s="23" t="str">
        <f>E117</f>
        <v>A intersecção B = ]-1, 7[</v>
      </c>
      <c r="F9" s="25" t="str">
        <f>D126</f>
        <v>A - B = ]-2, -1]  união  [7, 19]</v>
      </c>
      <c r="J9" s="31"/>
      <c r="K9" s="31"/>
    </row>
    <row r="10" spans="1:11" s="5" customFormat="1" ht="20.25" customHeight="1" thickBot="1">
      <c r="A10" s="6"/>
      <c r="J10" s="31"/>
      <c r="K10" s="31"/>
    </row>
    <row r="11" s="19" customFormat="1" ht="9.75" customHeight="1" thickBot="1">
      <c r="A11" s="18"/>
    </row>
    <row r="12" spans="1:3" s="5" customFormat="1" ht="59.25" customHeight="1">
      <c r="A12" s="6"/>
      <c r="C12" s="15" t="s">
        <v>15</v>
      </c>
    </row>
    <row r="13" spans="1:3" s="5" customFormat="1" ht="41.25" customHeight="1">
      <c r="A13" s="6"/>
      <c r="C13" s="16" t="s">
        <v>39</v>
      </c>
    </row>
    <row r="14" spans="1:4" s="5" customFormat="1" ht="29.25" customHeight="1">
      <c r="A14" s="6"/>
      <c r="B14" s="1"/>
      <c r="D14" s="1"/>
    </row>
    <row r="15" spans="1:4" s="5" customFormat="1" ht="26.25" customHeight="1">
      <c r="A15" s="6"/>
      <c r="B15" s="1"/>
      <c r="D15" s="1"/>
    </row>
    <row r="16" ht="26.25" customHeight="1"/>
    <row r="17" ht="24" customHeight="1"/>
    <row r="18" ht="24.75" customHeight="1" thickBot="1"/>
    <row r="19" s="10" customFormat="1" ht="10.5" customHeight="1" thickBot="1">
      <c r="A19" s="11"/>
    </row>
    <row r="20" ht="28.5" customHeight="1"/>
    <row r="21" ht="27" customHeight="1"/>
    <row r="22" ht="38.25" customHeight="1"/>
    <row r="23" s="6" customFormat="1" ht="15.75"/>
    <row r="24" s="7" customFormat="1" ht="15.75"/>
    <row r="25" s="6" customFormat="1" ht="15.75"/>
    <row r="26" s="7" customFormat="1" ht="15.75"/>
    <row r="27" s="7" customFormat="1" ht="15.75"/>
    <row r="28" s="7" customFormat="1" ht="15" customHeight="1"/>
    <row r="29" s="7" customFormat="1" ht="15.75"/>
    <row r="30" s="7" customFormat="1" ht="15.75"/>
    <row r="31" s="8" customFormat="1" ht="15.75"/>
    <row r="32" s="7" customFormat="1" ht="15.75"/>
    <row r="33" ht="15.75">
      <c r="P33" s="7"/>
    </row>
    <row r="34" ht="15.75">
      <c r="P34" s="7"/>
    </row>
    <row r="35" ht="15.75">
      <c r="P35" s="7"/>
    </row>
    <row r="36" ht="15.75">
      <c r="P36" s="7"/>
    </row>
    <row r="37" ht="15.75">
      <c r="P37" s="7"/>
    </row>
    <row r="38" ht="15.75">
      <c r="P38" s="7"/>
    </row>
    <row r="39" ht="15.75">
      <c r="P39" s="7"/>
    </row>
    <row r="40" ht="15.75">
      <c r="P40" s="7"/>
    </row>
    <row r="41" ht="15.75">
      <c r="P41" s="7"/>
    </row>
    <row r="42" ht="15.75">
      <c r="P42" s="7"/>
    </row>
    <row r="43" ht="15.75">
      <c r="P43" s="7"/>
    </row>
    <row r="44" ht="15.75">
      <c r="P44" s="7"/>
    </row>
    <row r="45" ht="15.75">
      <c r="P45" s="7"/>
    </row>
    <row r="46" ht="15.75">
      <c r="P46" s="7"/>
    </row>
    <row r="47" ht="15.75">
      <c r="P47" s="7"/>
    </row>
    <row r="48" ht="15.75">
      <c r="P48" s="7"/>
    </row>
    <row r="49" ht="15.75">
      <c r="P49" s="7"/>
    </row>
    <row r="50" ht="15.75">
      <c r="P50" s="7"/>
    </row>
    <row r="51" ht="15.75">
      <c r="P51" s="7"/>
    </row>
    <row r="52" ht="15.75">
      <c r="P52" s="7"/>
    </row>
    <row r="53" ht="15.75">
      <c r="P53" s="7"/>
    </row>
    <row r="54" ht="15.75">
      <c r="P54" s="7"/>
    </row>
    <row r="55" ht="15.75">
      <c r="P55" s="7"/>
    </row>
    <row r="56" ht="15.75">
      <c r="P56" s="7"/>
    </row>
    <row r="57" ht="15.75">
      <c r="P57" s="7"/>
    </row>
    <row r="58" ht="15.75">
      <c r="P58" s="7"/>
    </row>
    <row r="59" ht="15.75">
      <c r="P59" s="7"/>
    </row>
    <row r="60" ht="15.75">
      <c r="P60" s="7"/>
    </row>
    <row r="61" ht="15.75">
      <c r="P61" s="7"/>
    </row>
    <row r="62" ht="15.75">
      <c r="P62" s="7"/>
    </row>
    <row r="63" ht="15.75">
      <c r="P63" s="7"/>
    </row>
    <row r="64" spans="2:16" ht="15.75">
      <c r="B64" s="9"/>
      <c r="P64" s="7"/>
    </row>
    <row r="65" spans="1:18" s="32" customFormat="1" ht="15.75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6"/>
      <c r="Q65" s="5"/>
      <c r="R65" s="5"/>
    </row>
    <row r="66" spans="1:18" s="33" customFormat="1" ht="15.75">
      <c r="A66" s="6"/>
      <c r="B66" s="6" t="s">
        <v>45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s="33" customFormat="1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s="33" customFormat="1" ht="15.75">
      <c r="A68" s="6"/>
      <c r="B68" s="6">
        <v>0</v>
      </c>
      <c r="C68" s="6"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s="33" customFormat="1" ht="15.75">
      <c r="A69" s="6"/>
      <c r="B69" s="6">
        <f>B70</f>
        <v>-22</v>
      </c>
      <c r="C69" s="6"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s="33" customFormat="1" ht="15.75">
      <c r="A70" s="6" t="s">
        <v>42</v>
      </c>
      <c r="B70" s="6">
        <f>VALUE(E97)-2</f>
        <v>-22</v>
      </c>
      <c r="C70" s="6">
        <v>6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s="33" customFormat="1" ht="15.75">
      <c r="A71" s="6" t="s">
        <v>43</v>
      </c>
      <c r="B71" s="6">
        <f>B72</f>
        <v>20</v>
      </c>
      <c r="C71" s="6">
        <f>C70</f>
        <v>6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s="33" customFormat="1" ht="15.75">
      <c r="A72" s="6"/>
      <c r="B72" s="6">
        <f>VALUE(E98)</f>
        <v>20</v>
      </c>
      <c r="C72" s="6">
        <v>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s="33" customFormat="1" ht="15.75">
      <c r="A73" s="6"/>
      <c r="B73" s="6" t="s">
        <v>15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s="33" customFormat="1" ht="15.75">
      <c r="A74" s="6"/>
      <c r="B74" s="6">
        <v>0</v>
      </c>
      <c r="C74" s="6">
        <v>0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s="33" customFormat="1" ht="15.75">
      <c r="A75" s="6"/>
      <c r="B75" s="6">
        <f>B76</f>
        <v>-2</v>
      </c>
      <c r="C75" s="6">
        <f>C74</f>
        <v>0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s="33" customFormat="1" ht="15.75">
      <c r="A76" s="6" t="s">
        <v>42</v>
      </c>
      <c r="B76" s="6">
        <f>F97</f>
        <v>-2</v>
      </c>
      <c r="C76" s="6">
        <v>4.5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s="33" customFormat="1" ht="15.75">
      <c r="A77" s="6" t="s">
        <v>43</v>
      </c>
      <c r="B77" s="6">
        <f>F98</f>
        <v>19</v>
      </c>
      <c r="C77" s="6">
        <v>4.5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s="33" customFormat="1" ht="15.75">
      <c r="A78" s="6"/>
      <c r="B78" s="6">
        <f>B77</f>
        <v>19</v>
      </c>
      <c r="C78" s="6">
        <f>0</f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s="33" customFormat="1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s="33" customFormat="1" ht="15.75">
      <c r="A80" s="6"/>
      <c r="B80" s="6" t="s">
        <v>39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s="33" customFormat="1" ht="15.75">
      <c r="A81" s="6"/>
      <c r="B81" s="6">
        <v>0</v>
      </c>
      <c r="C81" s="6">
        <f>C82</f>
        <v>0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s="33" customFormat="1" ht="15.75">
      <c r="A82" s="6"/>
      <c r="B82" s="6">
        <f>B83</f>
        <v>-1</v>
      </c>
      <c r="C82" s="6">
        <f>0</f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s="33" customFormat="1" ht="15.75">
      <c r="A83" s="6" t="s">
        <v>42</v>
      </c>
      <c r="B83" s="6">
        <f>G97</f>
        <v>-1</v>
      </c>
      <c r="C83" s="6">
        <v>5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s="33" customFormat="1" ht="15.75">
      <c r="A84" s="6" t="s">
        <v>43</v>
      </c>
      <c r="B84" s="6">
        <f>G98</f>
        <v>7</v>
      </c>
      <c r="C84" s="6">
        <v>5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s="33" customFormat="1" ht="15.75">
      <c r="A85" s="6"/>
      <c r="B85" s="6">
        <f>B84</f>
        <v>7</v>
      </c>
      <c r="C85" s="6">
        <f>C81</f>
        <v>0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s="33" customFormat="1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s="33" customFormat="1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s="33" customFormat="1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s="33" customFormat="1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s="33" customFormat="1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s="33" customFormat="1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s="33" customFormat="1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s="33" customFormat="1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s="33" customFormat="1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s="33" customFormat="1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s="33" customFormat="1" ht="15.75">
      <c r="A96" s="6"/>
      <c r="B96" s="6"/>
      <c r="C96" s="6"/>
      <c r="D96" s="6"/>
      <c r="E96" s="6" t="s">
        <v>41</v>
      </c>
      <c r="F96" s="6" t="s">
        <v>15</v>
      </c>
      <c r="G96" s="6" t="s">
        <v>39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s="33" customFormat="1" ht="15.75">
      <c r="A97" s="6"/>
      <c r="B97" s="6"/>
      <c r="C97" s="6"/>
      <c r="D97" s="6"/>
      <c r="E97" s="6">
        <f>-20</f>
        <v>-20</v>
      </c>
      <c r="F97" s="6">
        <f>IF(D106=-D101,-25,D106)</f>
        <v>-2</v>
      </c>
      <c r="G97" s="6">
        <f>IF(D108=-D101,-25,D108)</f>
        <v>-1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s="33" customFormat="1" ht="15.75">
      <c r="A98" s="6"/>
      <c r="B98" s="6"/>
      <c r="C98" s="6"/>
      <c r="D98" s="6"/>
      <c r="E98" s="6">
        <f>20</f>
        <v>20</v>
      </c>
      <c r="F98" s="6">
        <f>IF(E106=D101,25,E106)</f>
        <v>19</v>
      </c>
      <c r="G98" s="6">
        <f>IF(E108=D101,25,E108)</f>
        <v>7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s="33" customFormat="1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s="33" customFormat="1" ht="15.75">
      <c r="A100" s="6"/>
      <c r="B100" s="34"/>
      <c r="C100" s="34"/>
      <c r="D100" s="35" t="s">
        <v>24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s="33" customFormat="1" ht="15.75">
      <c r="A101" s="6"/>
      <c r="B101" s="6" t="s">
        <v>40</v>
      </c>
      <c r="C101" s="6"/>
      <c r="D101" s="6">
        <f>99913</f>
        <v>99913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s="33" customFormat="1" ht="15.75">
      <c r="A102" s="6"/>
      <c r="B102" s="6" t="s">
        <v>26</v>
      </c>
      <c r="C102" s="6" t="s">
        <v>37</v>
      </c>
      <c r="D102" s="6" t="s">
        <v>27</v>
      </c>
      <c r="E102" s="6" t="s">
        <v>28</v>
      </c>
      <c r="F102" s="6" t="s">
        <v>29</v>
      </c>
      <c r="G102" s="6" t="s">
        <v>30</v>
      </c>
      <c r="H102" s="6" t="s">
        <v>31</v>
      </c>
      <c r="I102" s="6" t="s">
        <v>32</v>
      </c>
      <c r="J102" s="6" t="s">
        <v>33</v>
      </c>
      <c r="K102" s="6" t="s">
        <v>34</v>
      </c>
      <c r="L102" s="6" t="s">
        <v>35</v>
      </c>
      <c r="M102" s="6" t="s">
        <v>36</v>
      </c>
      <c r="N102" s="6"/>
      <c r="O102" s="6"/>
      <c r="P102" s="6"/>
      <c r="Q102" s="6"/>
      <c r="R102" s="6"/>
    </row>
    <row r="103" spans="1:18" s="33" customFormat="1" ht="15.75">
      <c r="A103" s="6"/>
      <c r="B103" s="6"/>
      <c r="C103" s="6" t="str">
        <f>SUBSTITUTE(B5,"infinito",D101,1)</f>
        <v> ]-2, 19]</v>
      </c>
      <c r="D103" s="6"/>
      <c r="E103" s="6" t="str">
        <f>SUBSTITUTE(F5,"infinito",D101,1)</f>
        <v>]-1, 7[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s="33" customFormat="1" ht="15.75">
      <c r="A104" s="6"/>
      <c r="B104" s="3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s="33" customFormat="1" ht="15.75">
      <c r="A105" s="6"/>
      <c r="B105" s="35"/>
      <c r="C105" s="6" t="str">
        <f>TRIM(C103)</f>
        <v>]-2, 19]</v>
      </c>
      <c r="D105" s="6">
        <f>FIND(",",C105,1)</f>
        <v>4</v>
      </c>
      <c r="E105" s="6">
        <f>SEARCH(F106,C105,D105)</f>
        <v>8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s="33" customFormat="1" ht="15.75">
      <c r="A106" s="6"/>
      <c r="B106" s="35" t="s">
        <v>0</v>
      </c>
      <c r="C106" s="6" t="str">
        <f>LEFT(C105)</f>
        <v>]</v>
      </c>
      <c r="D106" s="6">
        <f>IF(G106&gt;I106,I106,G106)</f>
        <v>-2</v>
      </c>
      <c r="E106" s="6">
        <f>IF(G106&gt;I106,G106,I106)</f>
        <v>19</v>
      </c>
      <c r="F106" s="6" t="str">
        <f>RIGHT(C105,1)</f>
        <v>]</v>
      </c>
      <c r="G106" s="6">
        <f>VALUE(MID(C105,2,D105-2))</f>
        <v>-2</v>
      </c>
      <c r="H106" s="6"/>
      <c r="I106" s="6">
        <f>VALUE((MID(C105,D105+1,E105-D105-1)))</f>
        <v>19</v>
      </c>
      <c r="J106" s="6"/>
      <c r="K106" s="6"/>
      <c r="L106" s="6"/>
      <c r="M106" s="6"/>
      <c r="N106" s="6"/>
      <c r="O106" s="6"/>
      <c r="P106" s="6"/>
      <c r="Q106" s="6"/>
      <c r="R106" s="6"/>
    </row>
    <row r="107" spans="1:18" s="33" customFormat="1" ht="15.75">
      <c r="A107" s="6"/>
      <c r="B107" s="35"/>
      <c r="C107" s="6" t="str">
        <f>TRIM(E103)</f>
        <v>]-1, 7[</v>
      </c>
      <c r="D107" s="6">
        <f>FIND(",",C107,1)</f>
        <v>4</v>
      </c>
      <c r="E107" s="6">
        <f>SEARCH(F108,C107,D107)</f>
        <v>7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s="33" customFormat="1" ht="15.75">
      <c r="A108" s="6"/>
      <c r="B108" s="35" t="s">
        <v>1</v>
      </c>
      <c r="C108" s="6" t="str">
        <f>LEFT(C107)</f>
        <v>]</v>
      </c>
      <c r="D108" s="6">
        <f>IF(G108&gt;I108,I108,G108)</f>
        <v>-1</v>
      </c>
      <c r="E108" s="6">
        <f>IF(G108&gt;I108,G108,I108)</f>
        <v>7</v>
      </c>
      <c r="F108" s="6" t="str">
        <f>RIGHT(C107,1)</f>
        <v>[</v>
      </c>
      <c r="G108" s="6">
        <f>VALUE(MID(C107,2,D107-2))</f>
        <v>-1</v>
      </c>
      <c r="H108" s="6"/>
      <c r="I108" s="6">
        <f>VALUE((MID(C107,D107+1,E107-D107-1)))</f>
        <v>7</v>
      </c>
      <c r="J108" s="6"/>
      <c r="K108" s="6"/>
      <c r="L108" s="6"/>
      <c r="M108" s="6"/>
      <c r="N108" s="6"/>
      <c r="O108" s="6"/>
      <c r="P108" s="6"/>
      <c r="Q108" s="6"/>
      <c r="R108" s="6"/>
    </row>
    <row r="109" spans="1:18" s="33" customFormat="1" ht="15.75">
      <c r="A109" s="6"/>
      <c r="B109" s="35"/>
      <c r="C109" s="6" t="s">
        <v>2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s="33" customFormat="1" ht="15.75">
      <c r="A110" s="6"/>
      <c r="B110" s="35"/>
      <c r="C110" s="6" t="s">
        <v>3</v>
      </c>
      <c r="D110" s="6" t="s">
        <v>4</v>
      </c>
      <c r="E110" s="6" t="s">
        <v>18</v>
      </c>
      <c r="F110" s="6" t="s">
        <v>5</v>
      </c>
      <c r="G110" s="6" t="s">
        <v>6</v>
      </c>
      <c r="H110" s="6"/>
      <c r="I110" s="6" t="s">
        <v>7</v>
      </c>
      <c r="J110" s="6" t="s">
        <v>8</v>
      </c>
      <c r="K110" s="6" t="s">
        <v>9</v>
      </c>
      <c r="L110" s="6" t="s">
        <v>10</v>
      </c>
      <c r="M110" s="6" t="s">
        <v>11</v>
      </c>
      <c r="N110" s="6"/>
      <c r="O110" s="6"/>
      <c r="P110" s="6"/>
      <c r="Q110" s="6"/>
      <c r="R110" s="6"/>
    </row>
    <row r="111" spans="1:18" s="33" customFormat="1" ht="15.75">
      <c r="A111" s="6"/>
      <c r="B111" s="36" t="s">
        <v>0</v>
      </c>
      <c r="C111" s="36" t="str">
        <f>IF(VALUE(D106)&lt;=VALUE(D108),C106,"")</f>
        <v>]</v>
      </c>
      <c r="D111" s="36">
        <f>IF(VALUE(D106)&lt;=VALUE(D108),VALUE(D106),"")</f>
        <v>-2</v>
      </c>
      <c r="E111" s="36">
        <f>IF(AND(D106&lt;=E108,D106&gt;D108),C106,"")</f>
      </c>
      <c r="F111" s="36">
        <f>IF(AND(D106&lt;=E108,D106&gt;D108),D106,"")</f>
      </c>
      <c r="G111" s="36">
        <f>IF(E106&lt;E108,E106,"")</f>
      </c>
      <c r="H111" s="36"/>
      <c r="I111" s="36">
        <f>IF(E106&lt;E108,F106,"")</f>
      </c>
      <c r="J111" s="36">
        <f>IF(D106&gt;E108,C106,"")</f>
      </c>
      <c r="K111" s="36">
        <f>IF(D106&gt;E108,D106,"")</f>
      </c>
      <c r="L111" s="36">
        <f>IF(E106&gt;=E108,E106,"")</f>
        <v>19</v>
      </c>
      <c r="M111" s="36" t="str">
        <f>IF(E106&gt;=E108,F106,"")</f>
        <v>]</v>
      </c>
      <c r="N111" s="6"/>
      <c r="O111" s="6"/>
      <c r="P111" s="6"/>
      <c r="Q111" s="6"/>
      <c r="R111" s="6"/>
    </row>
    <row r="112" spans="1:18" s="33" customFormat="1" ht="15.75">
      <c r="A112" s="6"/>
      <c r="B112" s="36" t="s">
        <v>1</v>
      </c>
      <c r="C112" s="36">
        <f>IF(VALUE(D108)&lt;=VALUE(D106),C108,"")</f>
      </c>
      <c r="D112" s="36">
        <f>IF(VALUE(D108)&lt;=VALUE(D106),VALUE(D108),"")</f>
      </c>
      <c r="E112" s="36" t="str">
        <f>IF(AND(D108&gt;D106,D108&lt;=E106),C108,"")</f>
        <v>]</v>
      </c>
      <c r="F112" s="36">
        <f>IF(AND(D108&gt;D106,D108&lt;=E106),D108,"")</f>
        <v>-1</v>
      </c>
      <c r="G112" s="36">
        <f>IF(E108&lt;E106,E108,"")</f>
        <v>7</v>
      </c>
      <c r="H112" s="36"/>
      <c r="I112" s="36" t="str">
        <f>IF(E108&lt;E106,F108,"")</f>
        <v>[</v>
      </c>
      <c r="J112" s="36">
        <f>IF(D108&gt;E106,F108,"")</f>
      </c>
      <c r="K112" s="36">
        <f>IF(D108&gt;E106,D108,"")</f>
      </c>
      <c r="L112" s="36">
        <f>IF(E108&gt;=E106,E108,"")</f>
      </c>
      <c r="M112" s="36">
        <f>IF(E108&gt;=E106,F108,"")</f>
      </c>
      <c r="N112" s="6"/>
      <c r="O112" s="6"/>
      <c r="P112" s="6"/>
      <c r="Q112" s="6"/>
      <c r="R112" s="6"/>
    </row>
    <row r="113" spans="1:18" s="33" customFormat="1" ht="15.75">
      <c r="A113" s="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6"/>
      <c r="O113" s="6"/>
      <c r="P113" s="6"/>
      <c r="Q113" s="6"/>
      <c r="R113" s="6"/>
    </row>
    <row r="114" spans="1:18" s="33" customFormat="1" ht="15.75">
      <c r="A114" s="6"/>
      <c r="B114" s="36" t="s">
        <v>12</v>
      </c>
      <c r="C114" s="36" t="str">
        <f>IF(C111="",C112,IF(C112="",C111,IF(OR(C111="[",C112="["),"[",C111)))</f>
        <v>]</v>
      </c>
      <c r="D114" s="36" t="str">
        <f>IF(D111=D112,D111,CONCATENATE(D111,D112))</f>
        <v>-2</v>
      </c>
      <c r="E114" s="37">
        <f>IF(AND(F112=G111,E112="]",I111="["),CONCATENATE(F111,F112,"[    união    ]",G112,G111,", "),"")</f>
      </c>
      <c r="F114" s="36"/>
      <c r="G114" s="36">
        <f>IF(J114&lt;&gt;"",CONCATENATE(G111,G112),"")</f>
      </c>
      <c r="H114" s="36"/>
      <c r="I114" s="36">
        <f>IF(K114&lt;&gt;"",CONCATENATE(I111,I112),"")</f>
      </c>
      <c r="J114" s="36">
        <f>CONCATENATE(J111,J112)</f>
      </c>
      <c r="K114" s="36">
        <f>CONCATENATE(K111,K112)</f>
      </c>
      <c r="L114" s="36" t="str">
        <f>IF(L111=L112,L111,CONCATENATE(L111,L112))</f>
        <v>19</v>
      </c>
      <c r="M114" s="36" t="str">
        <f>IF(OR(M111="]",M112="]"),"]","[")</f>
        <v>]</v>
      </c>
      <c r="N114" s="6"/>
      <c r="O114" s="6"/>
      <c r="P114" s="6"/>
      <c r="Q114" s="6"/>
      <c r="R114" s="6"/>
    </row>
    <row r="115" spans="1:18" s="33" customFormat="1" ht="15.75">
      <c r="A115" s="6"/>
      <c r="B115" s="37" t="str">
        <f>CONCATENATE(" A união B = ",C114,D114,",  ",E114,G114,I114,I115,J114,K114,J115,L114,M114,)</f>
        <v> A união B = ]-2,  19]</v>
      </c>
      <c r="C115" s="36"/>
      <c r="D115" s="36" t="str">
        <f>SUBSTITUTE(B115,D101,"infinito",1)</f>
        <v> A união B = ]-2,  19]</v>
      </c>
      <c r="E115" s="36" t="str">
        <f>SUBSTITUTE(D115,D101,"infinito",1)</f>
        <v> A união B = ]-2,  19]</v>
      </c>
      <c r="F115" s="36"/>
      <c r="G115" s="36"/>
      <c r="H115" s="36"/>
      <c r="I115" s="36">
        <f>IF(J114&lt;&gt;""," união ","")</f>
      </c>
      <c r="J115" s="36">
        <f>IF(J114&lt;&gt;"",", ","")</f>
      </c>
      <c r="K115" s="36"/>
      <c r="L115" s="36"/>
      <c r="M115" s="36"/>
      <c r="N115" s="6"/>
      <c r="O115" s="6"/>
      <c r="P115" s="6"/>
      <c r="Q115" s="6"/>
      <c r="R115" s="6"/>
    </row>
    <row r="116" spans="1:18" s="33" customFormat="1" ht="15.75">
      <c r="A116" s="6"/>
      <c r="B116" s="36" t="s">
        <v>13</v>
      </c>
      <c r="C116" s="36">
        <f>IF(OR(C111="",C112=""),"",IF(OR(C111="]",C112="]"),"]","["))</f>
      </c>
      <c r="D116" s="36">
        <f>IF(C116&lt;&gt;"",IF(D111=D112,D111,CONCATENATE(D111,D112)),"")</f>
      </c>
      <c r="E116" s="36" t="str">
        <f>IF(AND(AND(J111="",K111=""),AND(J112="",K112="")),IF(D116="",CONCATENATE(E111,E112),""),"")</f>
        <v>]</v>
      </c>
      <c r="F116" s="36" t="str">
        <f>IF(AND(AND(J111="",K111=""),AND(J112="",K112="")),IF(E116&lt;&gt;"",CONCATENATE(F111,F112),""),"")</f>
        <v>-1</v>
      </c>
      <c r="G116" s="6" t="str">
        <f>CONCATENATE(G111,G112)</f>
        <v>7</v>
      </c>
      <c r="H116" s="36"/>
      <c r="I116" s="36" t="str">
        <f>IF(AND(AND(J111="",K111=""),AND(J112="",K112="")),IF(OR(I111&lt;&gt;"",I112&lt;&gt;""),CONCATENATE(I111,I112),""),"")</f>
        <v>[</v>
      </c>
      <c r="J116" s="36">
        <f>""</f>
      </c>
      <c r="K116" s="36">
        <f>""</f>
      </c>
      <c r="L116" s="36">
        <f>IF(AND(G111="",G112="",G112="",K112=""),IF(L111=L112,L111,CONCATENATE(L111,L112)),"")</f>
      </c>
      <c r="M116" s="36">
        <f>IF(L116="","",IF(OR(M111="[",M112="["),"[","]"))</f>
      </c>
      <c r="N116" s="6" t="str">
        <f>CONCATENATE(C116,D116,E116,F116,G116,H116,I116,J116,K116,L116,M116)</f>
        <v>]-17[</v>
      </c>
      <c r="O116" s="6"/>
      <c r="P116" s="6"/>
      <c r="Q116" s="6"/>
      <c r="R116" s="6"/>
    </row>
    <row r="117" spans="1:18" s="33" customFormat="1" ht="15.75">
      <c r="A117" s="6"/>
      <c r="B117" s="6" t="str">
        <f>IF(OR(C116&lt;&gt;"",F116&lt;&gt;H116),CONCATENATE("A intersecção B = ",C116,D116,E116,F116,", ",G116,L117,H116,I116,L116,M116),IF(AND(E116="[",I116="]"),CONCATENATE("A intersecção B = { ",F116," }"),"A intersecção B = { }"))</f>
        <v>A intersecção B = ]-1, 7[</v>
      </c>
      <c r="C117" s="6"/>
      <c r="D117" s="6" t="str">
        <f>SUBSTITUTE(B117,D101,"infinito",1)</f>
        <v>A intersecção B = ]-1, 7[</v>
      </c>
      <c r="E117" s="6" t="str">
        <f>SUBSTITUTE(D117,D101,"infinito",1)</f>
        <v>A intersecção B = ]-1, 7[</v>
      </c>
      <c r="F117" s="6">
        <f>IF(F116=H116,IF(OR(E116="]",I116="["),"",F116),"")</f>
      </c>
      <c r="G117" s="6" t="s">
        <v>17</v>
      </c>
      <c r="H117" s="6"/>
      <c r="I117" s="6"/>
      <c r="J117" s="6"/>
      <c r="K117" s="6"/>
      <c r="L117" s="6">
        <f>IF(M117="",CHAR(216),"")</f>
      </c>
      <c r="M117" s="6" t="str">
        <f>CONCATENATE(C116,D116,E116,F116,H116,I116,J116,K116,L116,M116)</f>
        <v>]-1[</v>
      </c>
      <c r="N117" s="6"/>
      <c r="O117" s="6"/>
      <c r="P117" s="6"/>
      <c r="Q117" s="6"/>
      <c r="R117" s="6"/>
    </row>
    <row r="118" spans="1:18" s="33" customFormat="1" ht="15.75">
      <c r="A118" s="6"/>
      <c r="B118" s="6" t="s">
        <v>15</v>
      </c>
      <c r="C118" s="6" t="str">
        <f>C111</f>
        <v>]</v>
      </c>
      <c r="D118" s="6">
        <f aca="true" t="shared" si="0" ref="D118:M118">D111</f>
        <v>-2</v>
      </c>
      <c r="E118" s="6">
        <f t="shared" si="0"/>
      </c>
      <c r="F118" s="6">
        <f t="shared" si="0"/>
      </c>
      <c r="G118" s="6">
        <f t="shared" si="0"/>
      </c>
      <c r="H118" s="6"/>
      <c r="I118" s="6">
        <f t="shared" si="0"/>
      </c>
      <c r="J118" s="6">
        <f t="shared" si="0"/>
      </c>
      <c r="K118" s="6">
        <f t="shared" si="0"/>
      </c>
      <c r="L118" s="6">
        <f t="shared" si="0"/>
        <v>19</v>
      </c>
      <c r="M118" s="6" t="str">
        <f t="shared" si="0"/>
        <v>]</v>
      </c>
      <c r="N118" s="6"/>
      <c r="O118" s="6"/>
      <c r="P118" s="6"/>
      <c r="Q118" s="6"/>
      <c r="R118" s="6"/>
    </row>
    <row r="119" spans="1:18" s="33" customFormat="1" ht="15.75">
      <c r="A119" s="6"/>
      <c r="B119" s="6" t="s">
        <v>15</v>
      </c>
      <c r="C119" s="6" t="str">
        <f>IF(C118="",E118,C118)</f>
        <v>]</v>
      </c>
      <c r="D119" s="6">
        <f>IF(D118="",VALUE(F118),VALUE(D118))</f>
        <v>-2</v>
      </c>
      <c r="E119" s="6"/>
      <c r="F119" s="6"/>
      <c r="G119" s="6"/>
      <c r="H119" s="6"/>
      <c r="I119" s="6"/>
      <c r="J119" s="6"/>
      <c r="K119" s="6"/>
      <c r="L119" s="6">
        <f>IF(L118="",VALUE(G118),VALUE(L118))</f>
        <v>19</v>
      </c>
      <c r="M119" s="6" t="str">
        <f>IF(M118="",I118,M118)</f>
        <v>]</v>
      </c>
      <c r="N119" s="6"/>
      <c r="O119" s="6"/>
      <c r="P119" s="6"/>
      <c r="Q119" s="6"/>
      <c r="R119" s="6"/>
    </row>
    <row r="120" spans="1:18" s="33" customFormat="1" ht="15.75">
      <c r="A120" s="6"/>
      <c r="B120" s="6" t="s">
        <v>16</v>
      </c>
      <c r="C120" s="6">
        <f>IF(N116&lt;&gt;"",C116,"")</f>
      </c>
      <c r="D120" s="6">
        <f>IF(N116&lt;&gt;"",D116,"")</f>
      </c>
      <c r="E120" s="6" t="str">
        <f>IF(N116&lt;&gt;"",E116,"")</f>
        <v>]</v>
      </c>
      <c r="F120" s="6" t="str">
        <f>IF(N116&lt;&gt;"",F116,"")</f>
        <v>-1</v>
      </c>
      <c r="G120" s="6">
        <f>IF(N116&lt;&gt;"",H116,"")</f>
        <v>0</v>
      </c>
      <c r="H120" s="6"/>
      <c r="I120" s="6" t="str">
        <f>IF(N116&lt;&gt;"",I116,"")</f>
        <v>[</v>
      </c>
      <c r="J120" s="6">
        <f>IF(N116&lt;&gt;"",J116,"")</f>
      </c>
      <c r="K120" s="6">
        <f>IF(N116&lt;&gt;"",K116,"")</f>
      </c>
      <c r="L120" s="6">
        <f>IF(N116&lt;&gt;"",L116,"")</f>
      </c>
      <c r="M120" s="6">
        <f>IF(N116&lt;&gt;"",M116,"")</f>
      </c>
      <c r="N120" s="6"/>
      <c r="O120" s="6"/>
      <c r="P120" s="6"/>
      <c r="Q120" s="6"/>
      <c r="R120" s="6"/>
    </row>
    <row r="121" spans="1:18" s="33" customFormat="1" ht="15.75">
      <c r="A121" s="6"/>
      <c r="B121" s="6" t="s">
        <v>16</v>
      </c>
      <c r="C121" s="6">
        <f>IF(D119=(F120),E120,"")</f>
      </c>
      <c r="D121" s="6">
        <f>IF(D119=F120,VALUE(F120),"")</f>
      </c>
      <c r="E121" s="6">
        <f>IF($C123&lt;&gt;"",E120,"")</f>
      </c>
      <c r="F121" s="6" t="str">
        <f>IF($C123&lt;&gt;"","",F120)</f>
        <v>-1</v>
      </c>
      <c r="G121" s="6">
        <f>IF($G120=$L119,"",G120)</f>
        <v>0</v>
      </c>
      <c r="H121" s="6"/>
      <c r="I121" s="6" t="str">
        <f>IF($G120=$L119,"",I120)</f>
        <v>[</v>
      </c>
      <c r="J121" s="6"/>
      <c r="K121" s="6"/>
      <c r="L121" s="6">
        <f>IF(G121="",G120,"")</f>
      </c>
      <c r="M121" s="6">
        <f>IF(I121="",I120,"")</f>
      </c>
      <c r="N121" s="6"/>
      <c r="O121" s="6"/>
      <c r="P121" s="6"/>
      <c r="Q121" s="6"/>
      <c r="R121" s="6"/>
    </row>
    <row r="122" spans="1:18" s="33" customFormat="1" ht="15.75">
      <c r="A122" s="6"/>
      <c r="B122" s="6" t="s">
        <v>14</v>
      </c>
      <c r="C122" s="6" t="str">
        <f>IF(C120="",C118,"")</f>
        <v>]</v>
      </c>
      <c r="D122" s="6">
        <f>IF(D120="",D118,"")</f>
        <v>-2</v>
      </c>
      <c r="E122" s="6"/>
      <c r="F122" s="6">
        <f>IF(C123&lt;&gt;"","[","")</f>
      </c>
      <c r="G122" s="6">
        <f>IF(G118=F120,IF(I120="]","[",IF(C121&lt;&gt;"",CONCATENATE(" união { ",G118,L118," }"),"")),"")</f>
      </c>
      <c r="H122" s="6">
        <f>IF(OR(D106&gt;E108,D108&gt;E106),"",IF(G111&lt;&gt;F112,G111,IF(AND(J111="",K111="",J112="",K112=""),IF(OR(G111&lt;&gt;"",G112&lt;&gt;""),CONCATENATE(G111,G112),""),"")))</f>
      </c>
      <c r="I122" s="6">
        <f>IF(E122="","",IF(E120="]",IF(AND(F120=G120,I120="]",I118="]"),"[",IF(I118="[","[",""))))</f>
      </c>
      <c r="J122" s="6"/>
      <c r="K122" s="6"/>
      <c r="L122" s="6"/>
      <c r="M122" s="6"/>
      <c r="N122" s="6"/>
      <c r="O122" s="6"/>
      <c r="P122" s="6"/>
      <c r="Q122" s="6"/>
      <c r="R122" s="6"/>
    </row>
    <row r="123" spans="1:18" s="33" customFormat="1" ht="15.75">
      <c r="A123" s="6"/>
      <c r="B123" s="6" t="s">
        <v>19</v>
      </c>
      <c r="C123" s="6">
        <f>IF(OR(VALUE(D106)&gt;VALUE(E108),VALUE(D108)&gt;VALUE(E106),OR(AND(VALUE(E106)=VALUE(D108),C108="]"),AND(VALUE(E106)=VALUE(D108),F106="["))),"  A ",IF(F117&lt;&gt;"",CONCATENATE("A - {",F117,"}"),IF(AND(OR(D106&gt;D108,AND(D106=D108,C106=C108),AND(D106=D108,C108="[")),OR(E106&lt;E108,AND(E106=E108,F106=F108),AND(E106=E108,F108="]")))," { }",IF(AND(D108=D106,E106=E108),IF(AND(C106="[",F106="]",C108="]",F108="["),CONCATENATE(" {",D106,", ",E106,"}"),IF(AND(C106="[",F106="]",C108="]"),CONCATENATE(" {",D106,"}"),IF(AND(C106="[",F106="]",C108="[",F108="["),CONCATENATE(" {",E106,"}"),""))),""))))</f>
      </c>
      <c r="D123" s="6">
        <f>IF(AND(C123="",F117="",D106&lt;D108,E106&gt;E108,C108="[",F108="]"),CONCATENATE(C118,D118,E118,F118,", ",D108,"[  união  ]",E108,", ",E106,F106),"")</f>
      </c>
      <c r="E123" s="6">
        <f>IF(AND(C123="",F117="",D106&gt;D108,E106&gt;E108,C108="]",F108="]"),CONCATENATE(C118,D118,E118,F118,", ",D108,"]  união  ]",E108,", ",E106,F106),"")</f>
      </c>
      <c r="F123" s="6" t="str">
        <f>IF(AND(D106&lt;D108,C123="",F117="",E106&gt;E108,F106="]",F108="[",C108="]"),CONCATENATE(C118,D118,E118,F118,", ",D108,"]  união  [",E108,", ",E106,F106),"")</f>
        <v>]-2, -1]  união  [7, 19]</v>
      </c>
      <c r="G123" s="6"/>
      <c r="H123" s="6">
        <f>IF(AND(C123="",F117="",D106&lt;D108,E106&gt;E108,C108="[",F108="["),CONCATENATE(C118,D118,E118,F118,", ",D108,"[  união  [",E108,", ",E106,F106),"")</f>
      </c>
      <c r="I123" s="6">
        <f>IF(AND(C123="",F117="",D106&lt;D108,E108&gt;E106,C108="["),CONCATENATE(C106,D106,", ",D108,"["),"")</f>
      </c>
      <c r="J123" s="6">
        <f>IF(AND(E106&lt;E108,C123="",F117="",D106&lt;D108,D108&lt;E106,C108="]"),CONCATENATE(C106,D106,", ",D108,"]"),"")</f>
      </c>
      <c r="K123" s="6">
        <f>IF(AND(C123="",F117="",D106=D108,E108=E106,F108="[",F106="]"),CONCATENATE("{",E106,"} "),"")</f>
      </c>
      <c r="L123" s="6">
        <f>IF(AND(D106&lt;D108,E106=E108,F106="]",F108="["),CONCATENATE(J124,C106,D106,", ",D108,C108," união {",E106,"}"),"")</f>
      </c>
      <c r="M123" s="6">
        <f>IF(AND(C123="",F117="",OR(AND(D106=D108,OR(C106="]",C108="[")),D106&gt;D108),E108&lt;E106),CONCATENATE(F108,E108,", ",E106,F106),"")</f>
      </c>
      <c r="N123" s="6">
        <f>IF(AND(C123="",F117="",D106=D108,C106="[",C108="]",E106&gt;E108),CONCATENATE("{",D106,"} união ",F108,E108,", ",E106,F106),"")</f>
      </c>
      <c r="O123" s="6">
        <f>IF(AND(C123="",F117="",D106=D108,C106="[",C108="]",OR(AND(E106=E108,F106="["),E106&lt;E108)),CONCATENATE("{",D106,"}"),"")</f>
      </c>
      <c r="P123" s="6">
        <f>IF(AND(D106&lt;D108,E106=E108,F108="]"),CONCATENATE(C106,D106,D108,C108),"")</f>
      </c>
      <c r="Q123" s="6">
        <f>IF(AND(D106&gt;D108,E106=E108,F106="]",F108="["),CONCATENATE("{",E108,"}"),"")</f>
      </c>
      <c r="R123" s="6"/>
    </row>
    <row r="124" spans="1:18" s="33" customFormat="1" ht="15.75">
      <c r="A124" s="6"/>
      <c r="B124" s="6" t="s">
        <v>14</v>
      </c>
      <c r="C124" s="6" t="str">
        <f>IF(B125&lt;&gt;"",CONCATENATE("A - B = ",C123,D123,E123,F123,G123,H123,I123,J123,K123,L123,M123,N123,O123,P123,Q123,R123),"A - B = { } ")</f>
        <v>A - B = ]-2, -1]  união  [7, 19]</v>
      </c>
      <c r="D124" s="6"/>
      <c r="E124" s="6"/>
      <c r="F124" s="6"/>
      <c r="G124" s="6"/>
      <c r="H124" s="6"/>
      <c r="I124" s="6"/>
      <c r="J124" s="6">
        <f>IF(AND(D108&gt;D106,D108&lt;E106,E108=E106,F106="]",F108="]"),CONCATENATE("A - B = "),"")</f>
      </c>
      <c r="K124" s="6"/>
      <c r="L124" s="6"/>
      <c r="M124" s="6"/>
      <c r="N124" s="6"/>
      <c r="O124" s="6"/>
      <c r="P124" s="6"/>
      <c r="Q124" s="6"/>
      <c r="R124" s="6"/>
    </row>
    <row r="125" spans="1:18" s="33" customFormat="1" ht="15.75">
      <c r="A125" s="6"/>
      <c r="B125" s="6" t="str">
        <f>CONCATENATE(C123,D123,E123,F123,G123,H123,I123,J123,K123,L123,M123,N123,O123,P123,Q123,R123)</f>
        <v>]-2, -1]  união  [7, 19]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s="33" customFormat="1" ht="15.75">
      <c r="A126" s="6"/>
      <c r="B126" s="6" t="str">
        <f>SUBSTITUTE(C124,D101,"infinito",1)</f>
        <v>A - B = ]-2, -1]  união  [7, 19]</v>
      </c>
      <c r="C126" s="6"/>
      <c r="D126" s="6" t="str">
        <f>SUBSTITUTE(B126,D101,"infinito",1)</f>
        <v>A - B = ]-2, -1]  união  [7, 19]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s="33" customFormat="1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s="33" customFormat="1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s="33" customFormat="1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s="33" customFormat="1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s="33" customFormat="1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s="33" customFormat="1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s="33" customFormat="1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s="33" customFormat="1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s="33" customFormat="1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255" ht="15.75">
      <c r="A136" s="6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6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</row>
    <row r="137" spans="1:255" ht="15.75">
      <c r="A137" s="6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6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1:255" ht="15.75">
      <c r="A138" s="6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6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255" ht="15.75">
      <c r="A139" s="6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6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</row>
    <row r="140" spans="1:255" ht="15.75">
      <c r="A140" s="6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6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</row>
    <row r="141" spans="1:255" ht="15.75">
      <c r="A141" s="6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6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</row>
    <row r="142" spans="1:255" ht="15.75">
      <c r="A142" s="6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6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1:255" ht="15.75">
      <c r="A143" s="6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6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 ht="15.75">
      <c r="A144" s="6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6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255" ht="15.75">
      <c r="A145" s="6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6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5" ht="15.75">
      <c r="A146" s="6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6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:18" ht="15.75">
      <c r="A147" s="6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6"/>
      <c r="Q147" s="5"/>
      <c r="R147" s="5"/>
    </row>
    <row r="148" spans="1:18" ht="15.75">
      <c r="A148" s="6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6"/>
      <c r="Q148" s="5"/>
      <c r="R148" s="5"/>
    </row>
    <row r="149" spans="1:18" ht="15.75">
      <c r="A149" s="6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6"/>
      <c r="Q149" s="5"/>
      <c r="R149" s="5"/>
    </row>
    <row r="150" spans="1:18" ht="15.75">
      <c r="A150" s="6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6"/>
      <c r="Q150" s="5"/>
      <c r="R150" s="5"/>
    </row>
    <row r="151" spans="1:18" ht="15.75">
      <c r="A151" s="6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6"/>
      <c r="Q151" s="5"/>
      <c r="R151" s="5"/>
    </row>
    <row r="152" spans="1:18" ht="15.75">
      <c r="A152" s="6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6"/>
      <c r="Q152" s="5"/>
      <c r="R152" s="5"/>
    </row>
    <row r="153" spans="1:18" ht="15.75">
      <c r="A153" s="6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6"/>
      <c r="Q153" s="5"/>
      <c r="R153" s="5"/>
    </row>
    <row r="154" spans="1:18" ht="15.75">
      <c r="A154" s="6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6"/>
      <c r="Q154" s="5"/>
      <c r="R154" s="5"/>
    </row>
    <row r="155" spans="1:18" ht="15.75">
      <c r="A155" s="6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6"/>
      <c r="Q155" s="5"/>
      <c r="R155" s="5"/>
    </row>
    <row r="156" spans="1:18" ht="15.75">
      <c r="A156" s="6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6"/>
      <c r="Q156" s="5"/>
      <c r="R156" s="5"/>
    </row>
    <row r="157" spans="1:18" ht="15.75">
      <c r="A157" s="6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6"/>
      <c r="Q157" s="5"/>
      <c r="R157" s="5"/>
    </row>
    <row r="158" spans="1:18" ht="15.75">
      <c r="A158" s="6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6"/>
      <c r="Q158" s="5"/>
      <c r="R158" s="5"/>
    </row>
    <row r="159" spans="1:18" ht="15.75">
      <c r="A159" s="6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6"/>
      <c r="Q159" s="5"/>
      <c r="R159" s="5"/>
    </row>
    <row r="160" spans="1:18" ht="15.75">
      <c r="A160" s="6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6"/>
      <c r="Q160" s="5"/>
      <c r="R160" s="5"/>
    </row>
    <row r="161" spans="1:18" ht="15.75">
      <c r="A161" s="6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6"/>
      <c r="Q161" s="5"/>
      <c r="R161" s="5"/>
    </row>
    <row r="162" spans="1:18" ht="15.75">
      <c r="A162" s="6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6"/>
      <c r="Q162" s="5"/>
      <c r="R162" s="5"/>
    </row>
    <row r="163" spans="1:18" ht="15.75">
      <c r="A163" s="6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6"/>
      <c r="Q163" s="5"/>
      <c r="R163" s="5"/>
    </row>
    <row r="164" spans="1:18" ht="15.75">
      <c r="A164" s="6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6"/>
      <c r="Q164" s="5"/>
      <c r="R164" s="5"/>
    </row>
    <row r="165" spans="1:18" ht="15.75">
      <c r="A165" s="6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6"/>
      <c r="Q165" s="5"/>
      <c r="R165" s="5"/>
    </row>
    <row r="166" spans="1:18" ht="15.75">
      <c r="A166" s="6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6"/>
      <c r="Q166" s="5"/>
      <c r="R166" s="5"/>
    </row>
    <row r="167" spans="1:18" ht="15.75">
      <c r="A167" s="6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6"/>
      <c r="Q167" s="5"/>
      <c r="R167" s="5"/>
    </row>
    <row r="168" spans="1:18" ht="15.75">
      <c r="A168" s="6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6"/>
      <c r="Q168" s="5"/>
      <c r="R168" s="5"/>
    </row>
    <row r="169" spans="1:18" ht="15.75">
      <c r="A169" s="6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6"/>
      <c r="Q169" s="5"/>
      <c r="R169" s="5"/>
    </row>
    <row r="170" spans="1:18" ht="15.75">
      <c r="A170" s="6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6"/>
      <c r="Q170" s="5"/>
      <c r="R170" s="5"/>
    </row>
    <row r="171" spans="1:18" ht="15.75">
      <c r="A171" s="6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6"/>
      <c r="Q171" s="5"/>
      <c r="R171" s="5"/>
    </row>
    <row r="172" spans="1:18" ht="15.75">
      <c r="A172" s="6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6"/>
      <c r="Q172" s="5"/>
      <c r="R172" s="5"/>
    </row>
    <row r="173" spans="1:18" ht="15.75">
      <c r="A173" s="6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6"/>
      <c r="Q173" s="5"/>
      <c r="R173" s="5"/>
    </row>
    <row r="174" spans="1:18" ht="15.75">
      <c r="A174" s="6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6"/>
      <c r="Q174" s="5"/>
      <c r="R174" s="5"/>
    </row>
    <row r="175" spans="1:18" ht="15.75">
      <c r="A175" s="6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6"/>
      <c r="Q175" s="5"/>
      <c r="R175" s="5"/>
    </row>
    <row r="176" spans="1:18" ht="15.75">
      <c r="A176" s="6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6"/>
      <c r="Q176" s="5"/>
      <c r="R176" s="5"/>
    </row>
    <row r="177" spans="1:18" ht="15.75">
      <c r="A177" s="6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6"/>
      <c r="Q177" s="5"/>
      <c r="R177" s="5"/>
    </row>
    <row r="178" spans="1:18" ht="15.75">
      <c r="A178" s="6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6"/>
      <c r="Q178" s="5"/>
      <c r="R178" s="5"/>
    </row>
    <row r="179" spans="1:18" ht="15.75">
      <c r="A179" s="6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6"/>
      <c r="Q179" s="5"/>
      <c r="R179" s="5"/>
    </row>
    <row r="180" spans="1:18" ht="15.75">
      <c r="A180" s="6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6"/>
      <c r="Q180" s="5"/>
      <c r="R180" s="5"/>
    </row>
    <row r="181" spans="1:18" ht="15.75">
      <c r="A181" s="6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6"/>
      <c r="Q181" s="5"/>
      <c r="R181" s="5"/>
    </row>
    <row r="182" spans="1:18" ht="15.75">
      <c r="A182" s="6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6"/>
      <c r="Q182" s="5"/>
      <c r="R182" s="5"/>
    </row>
    <row r="183" spans="1:18" ht="15.75">
      <c r="A183" s="6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6"/>
      <c r="Q183" s="5"/>
      <c r="R183" s="5"/>
    </row>
    <row r="184" spans="1:18" ht="15.75">
      <c r="A184" s="6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6"/>
      <c r="Q184" s="5"/>
      <c r="R184" s="5"/>
    </row>
    <row r="185" spans="1:18" ht="15.75">
      <c r="A185" s="6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6"/>
      <c r="Q185" s="5"/>
      <c r="R185" s="5"/>
    </row>
    <row r="186" spans="1:18" ht="15.75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6"/>
      <c r="Q186" s="5"/>
      <c r="R186" s="5"/>
    </row>
    <row r="187" spans="1:18" ht="15.75">
      <c r="A187" s="6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6"/>
      <c r="Q187" s="5"/>
      <c r="R187" s="5"/>
    </row>
    <row r="188" spans="1:18" ht="15.75">
      <c r="A188" s="6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6"/>
      <c r="Q188" s="5"/>
      <c r="R188" s="5"/>
    </row>
    <row r="189" spans="1:18" ht="15.75">
      <c r="A189" s="6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6"/>
      <c r="Q189" s="5"/>
      <c r="R189" s="5"/>
    </row>
    <row r="190" spans="1:18" ht="15.75">
      <c r="A190" s="6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6"/>
      <c r="Q190" s="5"/>
      <c r="R190" s="5"/>
    </row>
    <row r="191" spans="1:18" ht="15.75">
      <c r="A191" s="6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6"/>
      <c r="Q191" s="5"/>
      <c r="R191" s="5"/>
    </row>
    <row r="192" spans="1:18" ht="15.75">
      <c r="A192" s="6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6"/>
      <c r="Q192" s="5"/>
      <c r="R192" s="5"/>
    </row>
    <row r="193" spans="1:18" ht="15.75">
      <c r="A193" s="6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6"/>
      <c r="Q193" s="5"/>
      <c r="R193" s="5"/>
    </row>
    <row r="194" spans="1:18" ht="15.75">
      <c r="A194" s="6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6"/>
      <c r="Q194" s="5"/>
      <c r="R194" s="5"/>
    </row>
    <row r="195" spans="1:18" ht="15.75">
      <c r="A195" s="6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6"/>
      <c r="Q195" s="5"/>
      <c r="R195" s="5"/>
    </row>
    <row r="196" spans="1:18" ht="15.75">
      <c r="A196" s="6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6"/>
      <c r="Q196" s="5"/>
      <c r="R196" s="5"/>
    </row>
    <row r="197" spans="1:18" ht="15.75">
      <c r="A197" s="6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6"/>
      <c r="Q197" s="5"/>
      <c r="R197" s="5"/>
    </row>
    <row r="198" spans="1:18" ht="15.75">
      <c r="A198" s="6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6"/>
      <c r="Q198" s="5"/>
      <c r="R198" s="5"/>
    </row>
    <row r="199" spans="1:18" ht="15.75">
      <c r="A199" s="6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6"/>
      <c r="Q199" s="5"/>
      <c r="R199" s="5"/>
    </row>
    <row r="200" spans="1:18" ht="15.75">
      <c r="A200" s="6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6"/>
      <c r="Q200" s="5"/>
      <c r="R200" s="5"/>
    </row>
    <row r="201" spans="1:18" ht="15.75">
      <c r="A201" s="6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6"/>
      <c r="Q201" s="5"/>
      <c r="R201" s="5"/>
    </row>
    <row r="202" spans="1:18" ht="15.75">
      <c r="A202" s="6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6"/>
      <c r="Q202" s="5"/>
      <c r="R202" s="5"/>
    </row>
    <row r="203" spans="1:18" ht="15.75">
      <c r="A203" s="6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6"/>
      <c r="Q203" s="5"/>
      <c r="R203" s="5"/>
    </row>
    <row r="204" spans="1:18" ht="15.75">
      <c r="A204" s="6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6"/>
      <c r="Q204" s="5"/>
      <c r="R204" s="5"/>
    </row>
    <row r="205" spans="1:18" ht="15.75">
      <c r="A205" s="6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6"/>
      <c r="Q205" s="5"/>
      <c r="R205" s="5"/>
    </row>
    <row r="206" spans="1:18" ht="15.75">
      <c r="A206" s="6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6"/>
      <c r="Q206" s="5"/>
      <c r="R206" s="5"/>
    </row>
    <row r="207" spans="1:18" ht="15.75">
      <c r="A207" s="6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6"/>
      <c r="Q207" s="5"/>
      <c r="R207" s="5"/>
    </row>
    <row r="208" spans="1:18" ht="15.75">
      <c r="A208" s="6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6"/>
      <c r="Q208" s="5"/>
      <c r="R208" s="5"/>
    </row>
    <row r="209" spans="1:18" ht="15.75">
      <c r="A209" s="6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6"/>
      <c r="Q209" s="5"/>
      <c r="R209" s="5"/>
    </row>
    <row r="210" spans="1:18" ht="15.75">
      <c r="A210" s="6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6"/>
      <c r="Q210" s="5"/>
      <c r="R210" s="5"/>
    </row>
    <row r="211" spans="1:18" ht="15.75">
      <c r="A211" s="6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6"/>
      <c r="Q211" s="5"/>
      <c r="R211" s="5"/>
    </row>
    <row r="212" spans="1:18" ht="15.75">
      <c r="A212" s="6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6"/>
      <c r="Q212" s="5"/>
      <c r="R212" s="5"/>
    </row>
    <row r="213" spans="1:18" ht="15.75">
      <c r="A213" s="6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6"/>
      <c r="Q213" s="5"/>
      <c r="R213" s="5"/>
    </row>
    <row r="214" spans="1:18" ht="15.75">
      <c r="A214" s="6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6"/>
      <c r="Q214" s="5"/>
      <c r="R214" s="5"/>
    </row>
    <row r="215" spans="1:18" ht="15.75">
      <c r="A215" s="6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6"/>
      <c r="Q215" s="5"/>
      <c r="R215" s="5"/>
    </row>
    <row r="216" spans="1:18" ht="15.75">
      <c r="A216" s="6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6"/>
      <c r="Q216" s="5"/>
      <c r="R216" s="5"/>
    </row>
    <row r="217" spans="1:18" ht="15.75">
      <c r="A217" s="6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6"/>
      <c r="Q217" s="5"/>
      <c r="R217" s="5"/>
    </row>
    <row r="218" spans="1:18" ht="15.75">
      <c r="A218" s="6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6"/>
      <c r="Q218" s="5"/>
      <c r="R218" s="5"/>
    </row>
    <row r="219" spans="1:18" ht="15.75">
      <c r="A219" s="6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6"/>
      <c r="Q219" s="5"/>
      <c r="R219" s="5"/>
    </row>
    <row r="220" spans="1:18" ht="15.75">
      <c r="A220" s="6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6"/>
      <c r="Q220" s="5"/>
      <c r="R220" s="5"/>
    </row>
    <row r="221" spans="1:18" ht="15.75">
      <c r="A221" s="6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6"/>
      <c r="Q221" s="5"/>
      <c r="R221" s="5"/>
    </row>
    <row r="222" spans="1:18" ht="15.75">
      <c r="A222" s="6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6"/>
      <c r="Q222" s="5"/>
      <c r="R222" s="5"/>
    </row>
    <row r="223" spans="1:18" ht="15.75">
      <c r="A223" s="6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6"/>
      <c r="Q223" s="5"/>
      <c r="R223" s="5"/>
    </row>
    <row r="224" spans="1:18" ht="15.75">
      <c r="A224" s="6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6"/>
      <c r="Q224" s="5"/>
      <c r="R224" s="5"/>
    </row>
    <row r="225" spans="1:18" ht="15.75">
      <c r="A225" s="6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6"/>
      <c r="Q225" s="5"/>
      <c r="R225" s="5"/>
    </row>
    <row r="226" spans="1:18" ht="15.75">
      <c r="A226" s="6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6"/>
      <c r="Q226" s="5"/>
      <c r="R226" s="5"/>
    </row>
    <row r="227" spans="1:18" ht="15.75">
      <c r="A227" s="6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6"/>
      <c r="Q227" s="5"/>
      <c r="R227" s="5"/>
    </row>
    <row r="228" spans="1:18" ht="15.75">
      <c r="A228" s="6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6"/>
      <c r="Q228" s="5"/>
      <c r="R228" s="5"/>
    </row>
    <row r="229" spans="1:18" ht="15.75">
      <c r="A229" s="6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6"/>
      <c r="Q229" s="5"/>
      <c r="R229" s="5"/>
    </row>
    <row r="230" spans="1:18" ht="15.75">
      <c r="A230" s="6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6"/>
      <c r="Q230" s="5"/>
      <c r="R230" s="5"/>
    </row>
    <row r="231" spans="1:18" ht="15.75">
      <c r="A231" s="6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6"/>
      <c r="Q231" s="5"/>
      <c r="R231" s="5"/>
    </row>
    <row r="232" spans="1:18" ht="15.75">
      <c r="A232" s="6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6"/>
      <c r="Q232" s="5"/>
      <c r="R232" s="5"/>
    </row>
    <row r="233" spans="1:18" ht="15.75">
      <c r="A233" s="6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6"/>
      <c r="Q233" s="5"/>
      <c r="R233" s="5"/>
    </row>
    <row r="234" spans="1:18" ht="15.75">
      <c r="A234" s="6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6"/>
      <c r="Q234" s="5"/>
      <c r="R234" s="5"/>
    </row>
    <row r="235" spans="1:18" ht="15.75">
      <c r="A235" s="6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6"/>
      <c r="Q235" s="5"/>
      <c r="R235" s="5"/>
    </row>
    <row r="236" spans="1:18" ht="15.75">
      <c r="A236" s="6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6"/>
      <c r="Q236" s="5"/>
      <c r="R236" s="5"/>
    </row>
    <row r="237" spans="1:18" ht="15.75">
      <c r="A237" s="6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6"/>
      <c r="Q237" s="5"/>
      <c r="R237" s="5"/>
    </row>
    <row r="238" spans="1:18" ht="15.75">
      <c r="A238" s="6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6"/>
      <c r="Q238" s="5"/>
      <c r="R238" s="5"/>
    </row>
    <row r="239" spans="1:18" ht="15.75">
      <c r="A239" s="6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6"/>
      <c r="Q239" s="5"/>
      <c r="R239" s="5"/>
    </row>
    <row r="240" spans="1:18" ht="15.75">
      <c r="A240" s="6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6"/>
      <c r="Q240" s="5"/>
      <c r="R240" s="5"/>
    </row>
    <row r="241" spans="1:18" ht="15.75">
      <c r="A241" s="6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6"/>
      <c r="Q241" s="5"/>
      <c r="R241" s="5"/>
    </row>
    <row r="242" spans="1:18" ht="15.75">
      <c r="A242" s="6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6"/>
      <c r="Q242" s="5"/>
      <c r="R242" s="5"/>
    </row>
    <row r="243" spans="1:18" ht="15.75">
      <c r="A243" s="6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6"/>
      <c r="Q243" s="5"/>
      <c r="R243" s="5"/>
    </row>
    <row r="244" spans="1:18" ht="15.75">
      <c r="A244" s="6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6"/>
      <c r="Q244" s="5"/>
      <c r="R244" s="5"/>
    </row>
    <row r="245" spans="1:18" ht="15.75">
      <c r="A245" s="6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6"/>
      <c r="Q245" s="5"/>
      <c r="R245" s="5"/>
    </row>
    <row r="246" spans="1:18" ht="15.75">
      <c r="A246" s="6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6"/>
      <c r="Q246" s="5"/>
      <c r="R246" s="5"/>
    </row>
    <row r="247" spans="1:18" ht="15.75">
      <c r="A247" s="6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6"/>
      <c r="Q247" s="5"/>
      <c r="R247" s="5"/>
    </row>
    <row r="248" spans="1:18" ht="15.75">
      <c r="A248" s="6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6"/>
      <c r="Q248" s="5"/>
      <c r="R248" s="5"/>
    </row>
    <row r="249" spans="1:18" ht="15.75">
      <c r="A249" s="6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6"/>
      <c r="Q249" s="5"/>
      <c r="R249" s="5"/>
    </row>
    <row r="250" spans="1:18" ht="15.75">
      <c r="A250" s="6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6"/>
      <c r="Q250" s="5"/>
      <c r="R250" s="5"/>
    </row>
    <row r="251" spans="1:18" ht="15.75">
      <c r="A251" s="6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6"/>
      <c r="Q251" s="5"/>
      <c r="R251" s="5"/>
    </row>
    <row r="252" spans="1:18" ht="15.75">
      <c r="A252" s="6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6"/>
      <c r="Q252" s="5"/>
      <c r="R252" s="5"/>
    </row>
    <row r="253" spans="1:18" ht="15.75">
      <c r="A253" s="6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6"/>
      <c r="Q253" s="5"/>
      <c r="R253" s="5"/>
    </row>
    <row r="254" spans="1:18" ht="15.75">
      <c r="A254" s="6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6"/>
      <c r="Q254" s="5"/>
      <c r="R254" s="5"/>
    </row>
    <row r="255" spans="1:18" ht="15.75">
      <c r="A255" s="6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6"/>
      <c r="Q255" s="5"/>
      <c r="R255" s="5"/>
    </row>
    <row r="256" spans="1:18" ht="15.75">
      <c r="A256" s="6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6"/>
      <c r="Q256" s="5"/>
      <c r="R256" s="5"/>
    </row>
    <row r="257" spans="1:18" ht="15.75">
      <c r="A257" s="6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6"/>
      <c r="Q257" s="5"/>
      <c r="R257" s="5"/>
    </row>
    <row r="258" spans="1:18" ht="15.75">
      <c r="A258" s="6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6"/>
      <c r="Q258" s="5"/>
      <c r="R258" s="5"/>
    </row>
    <row r="259" spans="1:18" ht="15.75">
      <c r="A259" s="6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6"/>
      <c r="Q259" s="5"/>
      <c r="R259" s="5"/>
    </row>
    <row r="260" spans="1:18" ht="15.75">
      <c r="A260" s="6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6"/>
      <c r="Q260" s="5"/>
      <c r="R260" s="5"/>
    </row>
    <row r="261" spans="1:18" ht="15.75">
      <c r="A261" s="6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6"/>
      <c r="Q261" s="5"/>
      <c r="R261" s="5"/>
    </row>
    <row r="262" spans="1:18" ht="15.75">
      <c r="A262" s="6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6"/>
      <c r="Q262" s="5"/>
      <c r="R262" s="5"/>
    </row>
    <row r="263" spans="1:18" ht="15.75">
      <c r="A263" s="6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6"/>
      <c r="Q263" s="5"/>
      <c r="R263" s="5"/>
    </row>
    <row r="264" spans="1:18" ht="15.75">
      <c r="A264" s="6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6"/>
      <c r="Q264" s="5"/>
      <c r="R264" s="5"/>
    </row>
    <row r="265" spans="1:18" ht="15.75">
      <c r="A265" s="6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6"/>
      <c r="Q265" s="5"/>
      <c r="R265" s="5"/>
    </row>
    <row r="266" spans="1:18" ht="15.75">
      <c r="A266" s="6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6"/>
      <c r="Q266" s="5"/>
      <c r="R266" s="5"/>
    </row>
    <row r="267" spans="1:18" ht="15.75">
      <c r="A267" s="6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6"/>
      <c r="Q267" s="5"/>
      <c r="R267" s="5"/>
    </row>
    <row r="268" spans="1:18" ht="15.75">
      <c r="A268" s="6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6"/>
      <c r="Q268" s="5"/>
      <c r="R268" s="5"/>
    </row>
    <row r="269" spans="1:18" ht="15.75">
      <c r="A269" s="6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6"/>
      <c r="Q269" s="5"/>
      <c r="R269" s="5"/>
    </row>
    <row r="270" spans="1:18" ht="15.75">
      <c r="A270" s="6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6"/>
      <c r="Q270" s="5"/>
      <c r="R270" s="5"/>
    </row>
    <row r="271" spans="1:18" ht="15.75">
      <c r="A271" s="6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6"/>
      <c r="Q271" s="5"/>
      <c r="R271" s="5"/>
    </row>
    <row r="272" spans="1:18" ht="15.75">
      <c r="A272" s="6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6"/>
      <c r="Q272" s="5"/>
      <c r="R272" s="5"/>
    </row>
    <row r="273" spans="1:18" ht="15.75">
      <c r="A273" s="6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6"/>
      <c r="Q273" s="5"/>
      <c r="R273" s="5"/>
    </row>
    <row r="274" spans="1:18" ht="15.75">
      <c r="A274" s="6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6"/>
      <c r="Q274" s="5"/>
      <c r="R274" s="5"/>
    </row>
    <row r="275" spans="1:18" ht="15.75">
      <c r="A275" s="6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6"/>
      <c r="Q275" s="5"/>
      <c r="R275" s="5"/>
    </row>
    <row r="276" spans="1:18" ht="15.75">
      <c r="A276" s="6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6"/>
      <c r="Q276" s="5"/>
      <c r="R276" s="5"/>
    </row>
    <row r="277" spans="1:18" ht="15.75">
      <c r="A277" s="6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6"/>
      <c r="Q277" s="5"/>
      <c r="R277" s="5"/>
    </row>
    <row r="278" spans="1:18" ht="15.75">
      <c r="A278" s="6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6"/>
      <c r="Q278" s="5"/>
      <c r="R278" s="5"/>
    </row>
    <row r="279" spans="1:18" ht="15.75">
      <c r="A279" s="6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6"/>
      <c r="Q279" s="5"/>
      <c r="R279" s="5"/>
    </row>
    <row r="280" spans="1:18" ht="15.75">
      <c r="A280" s="6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6"/>
      <c r="Q280" s="5"/>
      <c r="R280" s="5"/>
    </row>
    <row r="281" spans="1:18" ht="15.75">
      <c r="A281" s="6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6"/>
      <c r="Q281" s="5"/>
      <c r="R281" s="5"/>
    </row>
    <row r="282" spans="1:18" ht="15.75">
      <c r="A282" s="6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6"/>
      <c r="Q282" s="5"/>
      <c r="R282" s="5"/>
    </row>
    <row r="283" spans="1:18" ht="15.75">
      <c r="A283" s="6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6"/>
      <c r="Q283" s="5"/>
      <c r="R283" s="5"/>
    </row>
    <row r="284" spans="1:18" ht="15.75">
      <c r="A284" s="6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6"/>
      <c r="Q284" s="5"/>
      <c r="R284" s="5"/>
    </row>
    <row r="285" spans="1:18" ht="15.75">
      <c r="A285" s="6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6"/>
      <c r="Q285" s="5"/>
      <c r="R285" s="5"/>
    </row>
    <row r="286" spans="1:18" ht="15.75">
      <c r="A286" s="6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6"/>
      <c r="Q286" s="5"/>
      <c r="R286" s="5"/>
    </row>
    <row r="287" spans="1:18" ht="15.75">
      <c r="A287" s="6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6"/>
      <c r="Q287" s="5"/>
      <c r="R287" s="5"/>
    </row>
    <row r="288" spans="1:18" ht="15.75">
      <c r="A288" s="6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6"/>
      <c r="Q288" s="5"/>
      <c r="R288" s="5"/>
    </row>
    <row r="289" spans="1:18" ht="15.75">
      <c r="A289" s="6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6"/>
      <c r="Q289" s="5"/>
      <c r="R289" s="5"/>
    </row>
    <row r="290" spans="1:18" ht="15.75">
      <c r="A290" s="6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6"/>
      <c r="Q290" s="5"/>
      <c r="R290" s="5"/>
    </row>
    <row r="291" spans="1:18" ht="15.75">
      <c r="A291" s="6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6"/>
      <c r="Q291" s="5"/>
      <c r="R291" s="5"/>
    </row>
    <row r="292" spans="1:18" ht="15.75">
      <c r="A292" s="6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6"/>
      <c r="Q292" s="5"/>
      <c r="R292" s="5"/>
    </row>
    <row r="293" spans="1:18" ht="15.75">
      <c r="A293" s="6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6"/>
      <c r="Q293" s="5"/>
      <c r="R293" s="5"/>
    </row>
    <row r="294" spans="1:18" ht="15.75">
      <c r="A294" s="6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6"/>
      <c r="Q294" s="5"/>
      <c r="R294" s="5"/>
    </row>
    <row r="295" spans="1:18" ht="15.75">
      <c r="A295" s="6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6"/>
      <c r="Q295" s="5"/>
      <c r="R295" s="5"/>
    </row>
    <row r="296" spans="1:18" ht="15.75">
      <c r="A296" s="6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6"/>
      <c r="Q296" s="5"/>
      <c r="R296" s="5"/>
    </row>
    <row r="297" spans="1:18" ht="15.75">
      <c r="A297" s="6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6"/>
      <c r="Q297" s="5"/>
      <c r="R297" s="5"/>
    </row>
    <row r="298" spans="1:18" ht="15.75">
      <c r="A298" s="6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6"/>
      <c r="Q298" s="5"/>
      <c r="R298" s="5"/>
    </row>
    <row r="299" spans="1:18" ht="15.75">
      <c r="A299" s="6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6"/>
      <c r="Q299" s="5"/>
      <c r="R299" s="5"/>
    </row>
    <row r="300" spans="1:18" ht="15.75">
      <c r="A300" s="6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6"/>
      <c r="Q300" s="5"/>
      <c r="R300" s="5"/>
    </row>
    <row r="301" spans="1:18" ht="15.75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6"/>
      <c r="Q301" s="5"/>
      <c r="R301" s="5"/>
    </row>
    <row r="302" spans="1:18" ht="15.75">
      <c r="A302" s="6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6"/>
      <c r="Q302" s="5"/>
      <c r="R302" s="5"/>
    </row>
    <row r="303" spans="1:18" ht="15.75">
      <c r="A303" s="6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6"/>
      <c r="Q303" s="5"/>
      <c r="R303" s="5"/>
    </row>
    <row r="304" spans="1:18" ht="15.75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6"/>
      <c r="Q304" s="5"/>
      <c r="R304" s="5"/>
    </row>
    <row r="305" spans="1:18" ht="15.75">
      <c r="A305" s="6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6"/>
      <c r="Q305" s="5"/>
      <c r="R305" s="5"/>
    </row>
    <row r="306" spans="1:18" ht="15.75">
      <c r="A306" s="6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6"/>
      <c r="Q306" s="5"/>
      <c r="R306" s="5"/>
    </row>
    <row r="307" spans="1:18" ht="15.75">
      <c r="A307" s="6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6"/>
      <c r="Q307" s="5"/>
      <c r="R307" s="5"/>
    </row>
    <row r="308" spans="1:18" ht="15.75">
      <c r="A308" s="6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6"/>
      <c r="Q308" s="5"/>
      <c r="R308" s="5"/>
    </row>
    <row r="309" spans="1:18" ht="15.75">
      <c r="A309" s="6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6"/>
      <c r="Q309" s="5"/>
      <c r="R309" s="5"/>
    </row>
    <row r="310" spans="1:18" ht="15.75">
      <c r="A310" s="6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6"/>
      <c r="Q310" s="5"/>
      <c r="R310" s="5"/>
    </row>
    <row r="311" spans="1:18" ht="15.75">
      <c r="A311" s="6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6"/>
      <c r="Q311" s="5"/>
      <c r="R311" s="5"/>
    </row>
    <row r="312" spans="1:18" ht="15.75">
      <c r="A312" s="6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6"/>
      <c r="Q312" s="5"/>
      <c r="R312" s="5"/>
    </row>
    <row r="313" spans="1:18" ht="15.75">
      <c r="A313" s="6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6"/>
      <c r="Q313" s="5"/>
      <c r="R313" s="5"/>
    </row>
    <row r="314" spans="1:18" ht="15.75">
      <c r="A314" s="6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6"/>
      <c r="Q314" s="5"/>
      <c r="R314" s="5"/>
    </row>
    <row r="315" spans="1:18" ht="15.75">
      <c r="A315" s="6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6"/>
      <c r="Q315" s="5"/>
      <c r="R315" s="5"/>
    </row>
    <row r="316" spans="1:18" ht="15.75">
      <c r="A316" s="6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6"/>
      <c r="Q316" s="5"/>
      <c r="R316" s="5"/>
    </row>
    <row r="317" spans="1:18" ht="15.75">
      <c r="A317" s="6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6"/>
      <c r="Q317" s="5"/>
      <c r="R317" s="5"/>
    </row>
    <row r="318" spans="1:18" ht="15.75">
      <c r="A318" s="6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6"/>
      <c r="Q318" s="5"/>
      <c r="R318" s="5"/>
    </row>
    <row r="319" spans="1:18" ht="15.75">
      <c r="A319" s="6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6"/>
      <c r="Q319" s="5"/>
      <c r="R319" s="5"/>
    </row>
    <row r="320" spans="1:18" ht="15.75">
      <c r="A320" s="6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5.75">
      <c r="A321" s="6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5.75">
      <c r="A322" s="6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5.75">
      <c r="A323" s="6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5.75">
      <c r="A324" s="6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5.75">
      <c r="A325" s="6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5.75">
      <c r="A326" s="6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5.75">
      <c r="A327" s="6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5.75">
      <c r="A328" s="6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5.75">
      <c r="A329" s="6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5.75">
      <c r="A330" s="6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5.75">
      <c r="A331" s="6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5.75">
      <c r="A332" s="6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5.75">
      <c r="A333" s="6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5.75">
      <c r="A334" s="6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5.75">
      <c r="A335" s="6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5.75">
      <c r="A336" s="6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5.75">
      <c r="A337" s="6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5.75">
      <c r="A338" s="6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5.75">
      <c r="A339" s="6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5.75">
      <c r="A340" s="6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5.75">
      <c r="A341" s="6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5.75">
      <c r="A342" s="6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5.75">
      <c r="A343" s="6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5.75">
      <c r="A344" s="6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5.75">
      <c r="A345" s="6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5.75">
      <c r="A346" s="6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5.75">
      <c r="A347" s="6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5.75">
      <c r="A348" s="6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5.75">
      <c r="A349" s="6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5.75">
      <c r="A350" s="6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5.75">
      <c r="A351" s="6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5.75">
      <c r="A352" s="6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5.75">
      <c r="A353" s="6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5.75">
      <c r="A354" s="6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5.75">
      <c r="A355" s="6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5.75">
      <c r="A356" s="6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5.75">
      <c r="A357" s="6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5.75">
      <c r="A358" s="6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5.75">
      <c r="A359" s="6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5.75">
      <c r="A360" s="6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5.75">
      <c r="A361" s="6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5.75">
      <c r="A362" s="6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5.75">
      <c r="A363" s="6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5.75">
      <c r="A364" s="6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5.75">
      <c r="A365" s="6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5.75">
      <c r="A366" s="6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5.75">
      <c r="A367" s="6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5.75">
      <c r="A368" s="6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5.75">
      <c r="A369" s="6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5.75">
      <c r="A370" s="6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5.75">
      <c r="A371" s="6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5.75">
      <c r="A372" s="6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5.75">
      <c r="A373" s="6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5.75">
      <c r="A374" s="6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5.75">
      <c r="A375" s="6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5.75">
      <c r="A376" s="6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5.75">
      <c r="A377" s="6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5.75">
      <c r="A378" s="6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5.75">
      <c r="A379" s="6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5.75">
      <c r="A380" s="6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5.75">
      <c r="A381" s="6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5.75">
      <c r="A382" s="6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5.75">
      <c r="A383" s="6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5.75">
      <c r="A384" s="6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5.75">
      <c r="A385" s="6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5.75">
      <c r="A386" s="6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5.75">
      <c r="A387" s="6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5.75">
      <c r="A388" s="6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5.75">
      <c r="A389" s="6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5.75">
      <c r="A390" s="6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5.75">
      <c r="A391" s="6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5.75">
      <c r="A392" s="6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5.75">
      <c r="A393" s="6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5.75">
      <c r="A394" s="6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5.75">
      <c r="A395" s="6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5.75">
      <c r="A396" s="6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5.75">
      <c r="A397" s="6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5.75">
      <c r="A398" s="6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5.75">
      <c r="A399" s="6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5.75">
      <c r="A400" s="6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5.75">
      <c r="A401" s="6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5.75">
      <c r="A402" s="6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5.75">
      <c r="A403" s="6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5.75">
      <c r="A404" s="6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5.75">
      <c r="A405" s="6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5.75">
      <c r="A406" s="6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5.75">
      <c r="A407" s="6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5.75">
      <c r="A408" s="6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5.75">
      <c r="A409" s="6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5.75">
      <c r="A410" s="6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5.75">
      <c r="A411" s="6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5.75">
      <c r="A412" s="6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5.75">
      <c r="A413" s="6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5.75">
      <c r="A414" s="6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5.75">
      <c r="A415" s="6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5.75">
      <c r="A416" s="6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5.75">
      <c r="A417" s="6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5.75">
      <c r="A418" s="6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5.75">
      <c r="A419" s="6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5.75">
      <c r="A420" s="6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5.75">
      <c r="A421" s="6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5.75">
      <c r="A422" s="6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5.75">
      <c r="A423" s="6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5.75">
      <c r="A424" s="6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5.75">
      <c r="A425" s="6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5.75">
      <c r="A426" s="6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5.75">
      <c r="A427" s="6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5.75">
      <c r="A428" s="6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5.75">
      <c r="A429" s="6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5.75">
      <c r="A430" s="6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5.75">
      <c r="A431" s="6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5.75">
      <c r="A432" s="6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5.75">
      <c r="A433" s="6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5.75">
      <c r="A434" s="6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5.75">
      <c r="A435" s="6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5.75">
      <c r="A436" s="6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5.75">
      <c r="A437" s="6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5.75">
      <c r="A438" s="6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5.75">
      <c r="A439" s="6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5.75">
      <c r="A440" s="6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5.75">
      <c r="A441" s="6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5.75">
      <c r="A442" s="6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5.75">
      <c r="A443" s="6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5.75">
      <c r="A444" s="6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5.75">
      <c r="A445" s="6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5.75">
      <c r="A446" s="6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5.75">
      <c r="A447" s="6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5.75">
      <c r="A448" s="6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5.75">
      <c r="A449" s="6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5.75">
      <c r="A450" s="6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5.75">
      <c r="A451" s="6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5.75">
      <c r="A452" s="6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5.75">
      <c r="A453" s="6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5.75">
      <c r="A454" s="6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5.75">
      <c r="A455" s="6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5.75">
      <c r="A456" s="6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5.75">
      <c r="A457" s="6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5.75">
      <c r="A458" s="6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5.75">
      <c r="A459" s="6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5.75">
      <c r="A460" s="6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5.75">
      <c r="A461" s="6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5.75">
      <c r="A462" s="6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5.75">
      <c r="A463" s="6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5.75">
      <c r="A464" s="6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5.75">
      <c r="A465" s="6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5.75">
      <c r="A466" s="6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5.75">
      <c r="A467" s="6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5.75">
      <c r="A468" s="6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5.75">
      <c r="A469" s="6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5.75">
      <c r="A470" s="6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5.75">
      <c r="A471" s="6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5.75">
      <c r="A472" s="6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5.75">
      <c r="A473" s="6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5.75">
      <c r="A474" s="6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5.75">
      <c r="A475" s="6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5.75">
      <c r="A476" s="6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5.75">
      <c r="A477" s="6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5.75">
      <c r="A478" s="6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5.75">
      <c r="A479" s="6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5.75">
      <c r="A480" s="6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5.75">
      <c r="A481" s="6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5.75">
      <c r="A482" s="6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5.75">
      <c r="A483" s="6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5.75">
      <c r="A484" s="6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5.75">
      <c r="A485" s="6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5.75">
      <c r="A486" s="6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5.75">
      <c r="A487" s="6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5.75">
      <c r="A488" s="6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5.75">
      <c r="A489" s="6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5.75">
      <c r="A490" s="6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5.75">
      <c r="A491" s="6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5.75">
      <c r="A492" s="6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5.75">
      <c r="A493" s="6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5.75">
      <c r="A494" s="6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5.75">
      <c r="A495" s="6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5.75">
      <c r="A496" s="6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5.75">
      <c r="A497" s="6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5.75">
      <c r="A498" s="6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5.75">
      <c r="A499" s="6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5.75">
      <c r="A500" s="6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5.75">
      <c r="A501" s="6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5.75">
      <c r="A502" s="6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5.75">
      <c r="A503" s="6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5.75">
      <c r="A504" s="6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5.75">
      <c r="A505" s="6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5.75">
      <c r="A506" s="6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5.75">
      <c r="A507" s="6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5.75">
      <c r="A508" s="6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5.75">
      <c r="A509" s="6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5.75">
      <c r="A510" s="6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5.75">
      <c r="A511" s="6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5.75">
      <c r="A512" s="6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5.75">
      <c r="A513" s="6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5.75">
      <c r="A514" s="6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5.75">
      <c r="A515" s="6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5.75">
      <c r="A516" s="6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5.75">
      <c r="A517" s="6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5.75">
      <c r="A518" s="6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5.75">
      <c r="A519" s="6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5.75">
      <c r="A520" s="6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5.75">
      <c r="A521" s="6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5.75">
      <c r="A522" s="6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5.75">
      <c r="A523" s="6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5.75">
      <c r="A524" s="6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5.75">
      <c r="A525" s="6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5.75">
      <c r="A526" s="6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5.75">
      <c r="A527" s="6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5.75">
      <c r="A528" s="6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5.75">
      <c r="A529" s="6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5.75">
      <c r="A530" s="6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5.75">
      <c r="A531" s="6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5.75">
      <c r="A532" s="6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5.75">
      <c r="A533" s="6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5.75">
      <c r="A534" s="6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5.75">
      <c r="A535" s="6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5.75">
      <c r="A536" s="6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5.75">
      <c r="A537" s="6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5.75">
      <c r="A538" s="6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5.75">
      <c r="A539" s="6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5.75">
      <c r="A540" s="6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5.75">
      <c r="A541" s="6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5.75">
      <c r="A542" s="6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5.75">
      <c r="A543" s="6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5.75">
      <c r="A544" s="6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5.75">
      <c r="A545" s="6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5.75">
      <c r="A546" s="6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5.75">
      <c r="A547" s="6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5.75">
      <c r="A548" s="6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5.75">
      <c r="A549" s="6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5.75">
      <c r="A550" s="6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5.75">
      <c r="A551" s="6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5.75">
      <c r="A552" s="6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5.75">
      <c r="A553" s="6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5.75">
      <c r="A554" s="6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5.75">
      <c r="A555" s="6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5.75">
      <c r="A556" s="6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5.75">
      <c r="A557" s="6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5.75">
      <c r="A558" s="6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5.75">
      <c r="A559" s="6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5.75">
      <c r="A560" s="6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5.75">
      <c r="A561" s="6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5.75">
      <c r="A562" s="6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5.75">
      <c r="A563" s="6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5.75">
      <c r="A564" s="6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5.75">
      <c r="A565" s="6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5.75">
      <c r="A566" s="6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5.75">
      <c r="A567" s="6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5.75">
      <c r="A568" s="6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15.75">
      <c r="A569" s="6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15.75">
      <c r="A570" s="6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15.75">
      <c r="A571" s="6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5.75">
      <c r="A572" s="6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15.75">
      <c r="A573" s="6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5.75">
      <c r="A574" s="6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5.75">
      <c r="A575" s="6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5.75">
      <c r="A576" s="6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15.75">
      <c r="A577" s="6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5.75">
      <c r="A578" s="6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5.75">
      <c r="A579" s="6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5.75">
      <c r="A580" s="6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5.75">
      <c r="A581" s="6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5.75">
      <c r="A582" s="6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5.75">
      <c r="A583" s="6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5.75">
      <c r="A584" s="6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15.75">
      <c r="A585" s="6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5.75">
      <c r="A586" s="6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5.75">
      <c r="A587" s="6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5.75">
      <c r="A588" s="6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5.75">
      <c r="A589" s="6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5.75">
      <c r="A590" s="6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5.75">
      <c r="A591" s="6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15.75">
      <c r="A592" s="6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15.75">
      <c r="A593" s="6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15.75">
      <c r="A594" s="6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15.75">
      <c r="A595" s="6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15.75">
      <c r="A596" s="6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15.75">
      <c r="A597" s="6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15.75">
      <c r="A598" s="6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15.75">
      <c r="A599" s="6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5.75">
      <c r="A600" s="6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5.75">
      <c r="A601" s="6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5.75">
      <c r="A602" s="6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5.75">
      <c r="A603" s="6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5.75">
      <c r="A604" s="6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15.75">
      <c r="A605" s="6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5.75">
      <c r="A606" s="6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5.75">
      <c r="A607" s="6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5.75">
      <c r="A608" s="6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15.75">
      <c r="A609" s="6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15.75">
      <c r="A610" s="6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5.75">
      <c r="A611" s="6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5.75">
      <c r="A612" s="6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5.75">
      <c r="A613" s="6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15.75">
      <c r="A614" s="6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15.75">
      <c r="A615" s="6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15.75">
      <c r="A616" s="6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15.75">
      <c r="A617" s="6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15.75">
      <c r="A618" s="6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15.75">
      <c r="A619" s="6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15.75">
      <c r="A620" s="6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15.75">
      <c r="A621" s="6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15.75">
      <c r="A622" s="6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15.75">
      <c r="A623" s="6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15.75">
      <c r="A624" s="6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15.75">
      <c r="A625" s="6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15.75">
      <c r="A626" s="6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15.75">
      <c r="A627" s="6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15.75">
      <c r="A628" s="6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15.75">
      <c r="A629" s="6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15.75">
      <c r="A630" s="6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15.75">
      <c r="A631" s="6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15.75">
      <c r="A632" s="6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15.75">
      <c r="A633" s="6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15.75">
      <c r="A634" s="6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15.75">
      <c r="A635" s="6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15.75">
      <c r="A636" s="6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15.75">
      <c r="A637" s="6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15.75">
      <c r="A638" s="6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15.75">
      <c r="A639" s="6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15.75">
      <c r="A640" s="6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15.75">
      <c r="A641" s="6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15.75">
      <c r="A642" s="6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15.75">
      <c r="A643" s="6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15.75">
      <c r="A644" s="6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15.75">
      <c r="A645" s="6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15.75">
      <c r="A646" s="6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15.75">
      <c r="A647" s="6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15.75">
      <c r="A648" s="6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15.75">
      <c r="A649" s="6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15.75">
      <c r="A650" s="6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15.75">
      <c r="A651" s="6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15.75">
      <c r="A652" s="6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15.75">
      <c r="A653" s="6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15.75">
      <c r="A654" s="6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15.75">
      <c r="A655" s="6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15.75">
      <c r="A656" s="6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15.75">
      <c r="A657" s="6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15.75">
      <c r="A658" s="6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15.75">
      <c r="A659" s="6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15.75">
      <c r="A660" s="6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15.75">
      <c r="A661" s="6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15.75">
      <c r="A662" s="6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15.75">
      <c r="A663" s="6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15.75">
      <c r="A664" s="6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15.75">
      <c r="A665" s="6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15.75">
      <c r="A666" s="6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15.75">
      <c r="A667" s="6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15.75">
      <c r="A668" s="6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15.75">
      <c r="A669" s="6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15.75">
      <c r="A670" s="6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15.75">
      <c r="A671" s="6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15.75">
      <c r="A672" s="6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15.75">
      <c r="A673" s="6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15.75">
      <c r="A674" s="6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15.75">
      <c r="A675" s="6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15.75">
      <c r="A676" s="6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15.75">
      <c r="A677" s="6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15.75">
      <c r="A678" s="6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15.75">
      <c r="A679" s="6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5.75">
      <c r="A680" s="6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15.75">
      <c r="A681" s="6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15.75">
      <c r="A682" s="6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15.75">
      <c r="A683" s="6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15.75">
      <c r="A684" s="6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15.75">
      <c r="A685" s="6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15.75">
      <c r="A686" s="6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15.75">
      <c r="A687" s="6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15.75">
      <c r="A688" s="6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15.75">
      <c r="A689" s="6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15.75">
      <c r="A690" s="6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5.75">
      <c r="A691" s="6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5.75">
      <c r="A692" s="6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5.75">
      <c r="A693" s="6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5.75">
      <c r="A694" s="6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15.75">
      <c r="A695" s="6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15.75">
      <c r="A696" s="6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15.75">
      <c r="A697" s="6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15.75">
      <c r="A698" s="6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15.75">
      <c r="A699" s="6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15.75">
      <c r="A700" s="6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15.75">
      <c r="A701" s="6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15.75">
      <c r="A702" s="6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15.75">
      <c r="A703" s="6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15.75">
      <c r="A704" s="6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15.75">
      <c r="A705" s="6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15.75">
      <c r="A706" s="6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15.75">
      <c r="A707" s="6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15.75">
      <c r="A708" s="6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5.75">
      <c r="A709" s="6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15.75">
      <c r="A710" s="6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15.75">
      <c r="A711" s="6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15.75">
      <c r="A712" s="6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15.75">
      <c r="A713" s="6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15.75">
      <c r="A714" s="6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15.75">
      <c r="A715" s="6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5.75">
      <c r="A716" s="6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15.75">
      <c r="A717" s="6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15.75">
      <c r="A718" s="6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15.75">
      <c r="A719" s="6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15.75">
      <c r="A720" s="6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15.75">
      <c r="A721" s="6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15.75">
      <c r="A722" s="6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15.75">
      <c r="A723" s="6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15.75">
      <c r="A724" s="6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15.75">
      <c r="A725" s="6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15.75">
      <c r="A726" s="6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15.75">
      <c r="A727" s="6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15.75">
      <c r="A728" s="6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15.75">
      <c r="A729" s="6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15.75">
      <c r="A730" s="6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15.75">
      <c r="A731" s="6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15.75">
      <c r="A732" s="6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15.75">
      <c r="A733" s="6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15.75">
      <c r="A734" s="6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15.75">
      <c r="A735" s="6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15.75">
      <c r="A736" s="6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15.75">
      <c r="A737" s="6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15.75">
      <c r="A738" s="6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15.75">
      <c r="A739" s="6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15.75">
      <c r="A740" s="6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15.75">
      <c r="A741" s="6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15.75">
      <c r="A742" s="6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15.75">
      <c r="A743" s="6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15.75">
      <c r="A744" s="6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15.75">
      <c r="A745" s="6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15.75">
      <c r="A746" s="6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 spans="1:18" ht="15.75">
      <c r="A747" s="6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1:18" ht="15.75">
      <c r="A748" s="6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 spans="1:18" ht="15.75">
      <c r="A749" s="6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</row>
    <row r="750" spans="1:18" ht="15.75">
      <c r="A750" s="6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</row>
    <row r="751" spans="1:18" ht="15.75">
      <c r="A751" s="6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1:18" ht="15.75">
      <c r="A752" s="6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 spans="1:18" ht="15.75">
      <c r="A753" s="6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</row>
    <row r="754" spans="1:18" ht="15.75">
      <c r="A754" s="6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1:18" ht="15.75">
      <c r="A755" s="6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Tania</cp:lastModifiedBy>
  <dcterms:created xsi:type="dcterms:W3CDTF">2005-05-16T17:43:21Z</dcterms:created>
  <dcterms:modified xsi:type="dcterms:W3CDTF">2005-05-30T20:32:24Z</dcterms:modified>
  <cp:category/>
  <cp:version/>
  <cp:contentType/>
  <cp:contentStatus/>
</cp:coreProperties>
</file>