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479\Desktop\00matematica\2012\excel_cursistas\samir\"/>
    </mc:Choice>
  </mc:AlternateContent>
  <xr:revisionPtr revIDLastSave="0" documentId="8_{FF5D5195-A6AB-45FB-9ED9-37D5B47824D2}" xr6:coauthVersionLast="47" xr6:coauthVersionMax="47" xr10:uidLastSave="{00000000-0000-0000-0000-000000000000}"/>
  <bookViews>
    <workbookView xWindow="-120" yWindow="-120" windowWidth="20730" windowHeight="11040"/>
  </bookViews>
  <sheets>
    <sheet name="Aplicação" sheetId="6" r:id="rId1"/>
    <sheet name="Tipos" sheetId="8" r:id="rId2"/>
    <sheet name="Exemplos" sheetId="10" r:id="rId3"/>
    <sheet name="Ativ1" sheetId="1" r:id="rId4"/>
    <sheet name="Ativ2" sheetId="2" r:id="rId5"/>
    <sheet name="Ativ3" sheetId="3" r:id="rId6"/>
    <sheet name="Ativ4" sheetId="4" r:id="rId7"/>
    <sheet name="Avaliação" sheetId="5" r:id="rId8"/>
    <sheet name="Crédito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3" l="1"/>
  <c r="U21" i="3"/>
  <c r="U25" i="3"/>
  <c r="G43" i="4"/>
  <c r="X69" i="5"/>
  <c r="X64" i="5"/>
  <c r="X59" i="5"/>
  <c r="X54" i="5"/>
  <c r="H69" i="5"/>
  <c r="H64" i="5"/>
  <c r="H59" i="5"/>
  <c r="H54" i="5"/>
  <c r="H49" i="5"/>
  <c r="G59" i="4"/>
  <c r="G61" i="4"/>
  <c r="G57" i="4"/>
  <c r="G53" i="4"/>
  <c r="G55" i="4"/>
  <c r="G51" i="4"/>
  <c r="G49" i="4"/>
  <c r="G47" i="4"/>
  <c r="J27" i="10"/>
  <c r="J25" i="10"/>
  <c r="J23" i="10"/>
  <c r="J21" i="10"/>
  <c r="J19" i="10"/>
  <c r="J17" i="10"/>
  <c r="J15" i="10"/>
  <c r="H45" i="5"/>
  <c r="F21" i="5"/>
  <c r="G19" i="5"/>
  <c r="K21" i="3"/>
  <c r="U27" i="3"/>
  <c r="U23" i="3"/>
  <c r="K29" i="3"/>
  <c r="K27" i="3"/>
  <c r="K25" i="3"/>
  <c r="K23" i="3"/>
  <c r="I23" i="2"/>
  <c r="G45" i="4"/>
  <c r="G41" i="4"/>
  <c r="G39" i="4"/>
  <c r="L32" i="2"/>
  <c r="K29" i="2"/>
  <c r="L27" i="2"/>
  <c r="K25" i="2"/>
  <c r="O31" i="1"/>
  <c r="O29" i="1"/>
  <c r="O27" i="1"/>
  <c r="O25" i="1"/>
  <c r="O23" i="1"/>
  <c r="O21" i="1"/>
  <c r="W39" i="5"/>
  <c r="U42" i="5" s="1"/>
  <c r="U46" i="5"/>
  <c r="U45" i="5"/>
  <c r="U43" i="5"/>
  <c r="U44" i="5"/>
</calcChain>
</file>

<file path=xl/sharedStrings.xml><?xml version="1.0" encoding="utf-8"?>
<sst xmlns="http://schemas.openxmlformats.org/spreadsheetml/2006/main" count="214" uniqueCount="207">
  <si>
    <t>Temperatura em ºC</t>
  </si>
  <si>
    <t>Dias da semana</t>
  </si>
  <si>
    <t>Segunda</t>
  </si>
  <si>
    <t>Quarta</t>
  </si>
  <si>
    <t>Terça</t>
  </si>
  <si>
    <t>Quinta</t>
  </si>
  <si>
    <t>Sexta</t>
  </si>
  <si>
    <t>Sábado</t>
  </si>
  <si>
    <t>Domingo</t>
  </si>
  <si>
    <t>Sucos</t>
  </si>
  <si>
    <t>Abacaxi</t>
  </si>
  <si>
    <t>Uva</t>
  </si>
  <si>
    <t>Laranja</t>
  </si>
  <si>
    <t>Acerola</t>
  </si>
  <si>
    <t>Preferência</t>
  </si>
  <si>
    <t>Cores</t>
  </si>
  <si>
    <t>Número de pessoas</t>
  </si>
  <si>
    <t>Azul</t>
  </si>
  <si>
    <t>Vermelho</t>
  </si>
  <si>
    <t>Verde</t>
  </si>
  <si>
    <t>Amarelo</t>
  </si>
  <si>
    <t>Rosa</t>
  </si>
  <si>
    <t>Meninas</t>
  </si>
  <si>
    <t>Meninos</t>
  </si>
  <si>
    <t>Basquete</t>
  </si>
  <si>
    <t>Volei</t>
  </si>
  <si>
    <t>Futebol</t>
  </si>
  <si>
    <t>Natação</t>
  </si>
  <si>
    <t xml:space="preserve">     Qual foi a maior temperatura na semana?</t>
  </si>
  <si>
    <t xml:space="preserve">     Qual foi a menor temperatura?</t>
  </si>
  <si>
    <t xml:space="preserve">     A tabela mostra as temperaturas registradas em uma cidade, sempre às 6 horas, </t>
  </si>
  <si>
    <t xml:space="preserve">  na primeira semana do mês de fevereiro.</t>
  </si>
  <si>
    <t>Agora é com você !</t>
  </si>
  <si>
    <t xml:space="preserve">           Uma forma rápida e eficiente de transmitir informações é apresentá-las nas </t>
  </si>
  <si>
    <t xml:space="preserve">     Quantos dias tem uma semana?</t>
  </si>
  <si>
    <t xml:space="preserve">     Quantas vezes ocorreu a mesma temperatura na semana?</t>
  </si>
  <si>
    <t xml:space="preserve">  de  gráficos  e  tabelas  que  complementam  e  esclarecem  o</t>
  </si>
  <si>
    <t xml:space="preserve">  fato relatado.  A correta leitura  e  compreensão desses dados,</t>
  </si>
  <si>
    <t xml:space="preserve">              Faça a leitura e analise o gráfico, depois responda as questôes.</t>
  </si>
  <si>
    <t xml:space="preserve">            Gráfico  Circular</t>
  </si>
  <si>
    <t xml:space="preserve">           ( ou de setores ou de pizza )</t>
  </si>
  <si>
    <t xml:space="preserve">       O dono de uma lanchonete perguntou a 90 crianças qual era o </t>
  </si>
  <si>
    <t xml:space="preserve">       O resultado dessa pesquisa é mostrado no gráfico ao lado.</t>
  </si>
  <si>
    <t xml:space="preserve"> uva. Todas as  crianças responderam indicando um  sabor apenas.</t>
  </si>
  <si>
    <t xml:space="preserve">             Quantas crianças foram entrevistadas?</t>
  </si>
  <si>
    <t xml:space="preserve">             Qual a porcentagem de crianças que gostam de suco de uva ?</t>
  </si>
  <si>
    <t xml:space="preserve">             Qual a pocentagem de crianças que gostam de suco de acerola e laranja?</t>
  </si>
  <si>
    <t xml:space="preserve">             Em quantos porcentos o suco de abacaxi supera o de acerola?</t>
  </si>
  <si>
    <t xml:space="preserve">             Se metade dos entrevistados que escolheram suco de laranja passassem </t>
  </si>
  <si>
    <t xml:space="preserve">          a escolher o de uva, qual seria o novo percentual para suco de uva?</t>
  </si>
  <si>
    <t/>
  </si>
  <si>
    <t xml:space="preserve">     Faça a leitura e analise o gráfico, depois responda as questôes.</t>
  </si>
  <si>
    <t xml:space="preserve"> suco  preferido  dentre  os  sabores:  abacaxi,  acerola,   laranja  e </t>
  </si>
  <si>
    <t>Espaço reservado para inclusão de novas questões.</t>
  </si>
  <si>
    <t>Será que você consegue ler este gráfico?</t>
  </si>
  <si>
    <t>Verde mais vermelho supera a cor amarelo.</t>
  </si>
  <si>
    <t>A diferença entre as cores iniciadas pela letra A é igual a 20.</t>
  </si>
  <si>
    <t>A cor rosa é uma das menos preferidas.</t>
  </si>
  <si>
    <t>A soma do azul com rosa é igual a 30.</t>
  </si>
  <si>
    <t>Rosa e verde são os menos preferidos.</t>
  </si>
  <si>
    <t>O gráfico apresenta 6 cores preferidas.</t>
  </si>
  <si>
    <t>O total de entrevistados foi de 250 pessoas.</t>
  </si>
  <si>
    <t>Espaço para inclusão de novos exercícios.</t>
  </si>
  <si>
    <t xml:space="preserve">A cor vermelha é a mais preferida.  </t>
  </si>
  <si>
    <t xml:space="preserve">A cor azul é a mais preferida. </t>
  </si>
  <si>
    <t xml:space="preserve">       expressas por meio de gráficos.</t>
  </si>
  <si>
    <t xml:space="preserve">       comunicação    se  depararem  com  resultado  de  pesquisas   </t>
  </si>
  <si>
    <t xml:space="preserve">                 Gráfico  de   Barras</t>
  </si>
  <si>
    <t xml:space="preserve">  a partir da coleta de dados durante os treinamentos e partidas realizadas.</t>
  </si>
  <si>
    <t xml:space="preserve">  de cada jogador ou da equipe. Assim fica mais fácil escalar o time.</t>
  </si>
  <si>
    <t xml:space="preserve">              Com esses dados é possível criar um gráfico do comportamento </t>
  </si>
  <si>
    <t xml:space="preserve">              Um treinador muitas vezes avalia o desempenho da equipe</t>
  </si>
  <si>
    <t xml:space="preserve">             Gráfico de Colunas e de Setores</t>
  </si>
  <si>
    <t xml:space="preserve">   O resultado dessa consulta pode ser visto pelos gráficos que ele construiu.</t>
  </si>
  <si>
    <t xml:space="preserve">                 Gráfico de Colunas</t>
  </si>
  <si>
    <r>
      <t xml:space="preserve">    representações visuais chamadas </t>
    </r>
    <r>
      <rPr>
        <b/>
        <sz val="10"/>
        <rFont val="Arial"/>
        <family val="2"/>
      </rPr>
      <t xml:space="preserve">gráficos </t>
    </r>
    <r>
      <rPr>
        <sz val="10"/>
        <rFont val="Arial"/>
      </rPr>
      <t xml:space="preserve">ou </t>
    </r>
    <r>
      <rPr>
        <b/>
        <sz val="10"/>
        <rFont val="Arial"/>
        <family val="2"/>
      </rPr>
      <t>diagramas</t>
    </r>
    <r>
      <rPr>
        <sz val="10"/>
        <rFont val="Arial"/>
      </rPr>
      <t>.</t>
    </r>
  </si>
  <si>
    <t xml:space="preserve">                                      Agora é com você !</t>
  </si>
  <si>
    <t>Qual a porcentagem de alunos que jogam basquete?</t>
  </si>
  <si>
    <t>Quantos meninos preferem futebol?</t>
  </si>
  <si>
    <t>Qual a procentagem de praticantes de volei e natação?</t>
  </si>
  <si>
    <t>Qual o percentual do esporte mais praticado na sala ?</t>
  </si>
  <si>
    <t>Quantos meninos praticam esportes na sala?</t>
  </si>
  <si>
    <t xml:space="preserve">Quantas meninas praticam basquete? </t>
  </si>
  <si>
    <t>Qual o total de alunos desta sala?</t>
  </si>
  <si>
    <t>Há quantos meninos a mais que meninas nesta sala?</t>
  </si>
  <si>
    <t>Quantos porcento praticam futebol?</t>
  </si>
  <si>
    <t xml:space="preserve">        O gráfico apresenta o resultado da pesquisa.</t>
  </si>
  <si>
    <t xml:space="preserve">  preferida. Todos os alunos responderam indicando um esporte apenas. </t>
  </si>
  <si>
    <t xml:space="preserve">      Interessado na formação de novas equipes no início do ano o professor de </t>
  </si>
  <si>
    <t xml:space="preserve"> </t>
  </si>
  <si>
    <t>Qual o percentual de praticantes nesta sala?</t>
  </si>
  <si>
    <t>Em quantos porcento o volei supera o basquete?</t>
  </si>
  <si>
    <t>Quantas meninas praticam esportes nesta sala?</t>
  </si>
  <si>
    <r>
      <t xml:space="preserve">     Responda as questões abaixo</t>
    </r>
    <r>
      <rPr>
        <sz val="10"/>
        <color indexed="55"/>
        <rFont val="Arial"/>
        <family val="2"/>
      </rPr>
      <t xml:space="preserve">        (utilize a barra de rolagem)</t>
    </r>
  </si>
  <si>
    <t>Transporte</t>
  </si>
  <si>
    <t>Número de Usuários</t>
  </si>
  <si>
    <t>Digite seu número da chamada</t>
  </si>
  <si>
    <t>Digite seu nome:</t>
  </si>
  <si>
    <t>Objetivos:</t>
  </si>
  <si>
    <t>Conteúdo:</t>
  </si>
  <si>
    <t>Série:</t>
  </si>
  <si>
    <t>Exemplo:  Mário Sérgio</t>
  </si>
  <si>
    <t>Preencha os dados corretamente</t>
  </si>
  <si>
    <t>Turma:</t>
  </si>
  <si>
    <t>Data:</t>
  </si>
  <si>
    <r>
      <t xml:space="preserve">Agora faça sua avaliação. Boa sorte !      </t>
    </r>
    <r>
      <rPr>
        <sz val="10"/>
        <color indexed="55"/>
        <rFont val="Arial"/>
        <family val="2"/>
      </rPr>
      <t>(utilize a barra de rolagem)</t>
    </r>
  </si>
  <si>
    <t xml:space="preserve">            Digite o nome do seu professor</t>
  </si>
  <si>
    <t xml:space="preserve">     Avaliação de Matemática</t>
  </si>
  <si>
    <t xml:space="preserve">   Tema:   Interpretação de gráficos</t>
  </si>
  <si>
    <t xml:space="preserve">Digite o último dígito. </t>
  </si>
  <si>
    <t>Exemplo: Sou número 17 então vou digitar somente  7</t>
  </si>
  <si>
    <t xml:space="preserve">          Ex: 6</t>
  </si>
  <si>
    <t>Ex: A</t>
  </si>
  <si>
    <t xml:space="preserve">   Ex:  12 04 2010</t>
  </si>
  <si>
    <t>Gráficos</t>
  </si>
  <si>
    <t>Preencha todos os dados</t>
  </si>
  <si>
    <t>Avaliação sem consulta</t>
  </si>
  <si>
    <t>Não é permitido uso de calculadora</t>
  </si>
  <si>
    <t>Tempo de avaliação:  40 minutos</t>
  </si>
  <si>
    <t>Tire possíveis dúvidas, somente com o professor ou monitor da sala de informática</t>
  </si>
  <si>
    <t>Ao concluir a avaliação salve o seu arquivo; dúvida chame e aguarde ser atendido.</t>
  </si>
  <si>
    <t>É permitido uma folha rascunho, lápis ou caneta e uma borracha.</t>
  </si>
  <si>
    <t>Leia as instruções</t>
  </si>
  <si>
    <t>Carro</t>
  </si>
  <si>
    <t>Trem</t>
  </si>
  <si>
    <t>Moto</t>
  </si>
  <si>
    <t>Ônibus</t>
  </si>
  <si>
    <t>Metrô</t>
  </si>
  <si>
    <t>Espaço reservado para inclusão de novas questôes.</t>
  </si>
  <si>
    <t xml:space="preserve">        Em uma escola foi feita uma pesquisa sobre o meio de transporte </t>
  </si>
  <si>
    <t>Leia com atenção e responda as questões.</t>
  </si>
  <si>
    <t>Avaliar se o aluno reconhece, lê e interpreta gráficos.</t>
  </si>
  <si>
    <t xml:space="preserve">             Interpretando Gráficos</t>
  </si>
  <si>
    <t xml:space="preserve">  Conhecendo os gráficos</t>
  </si>
  <si>
    <t>Jan</t>
  </si>
  <si>
    <t>Fev</t>
  </si>
  <si>
    <t>Mar</t>
  </si>
  <si>
    <t>Vendas</t>
  </si>
  <si>
    <t xml:space="preserve">   Gráfico de Linhas</t>
  </si>
  <si>
    <t xml:space="preserve">   Gráfico de Barras</t>
  </si>
  <si>
    <t xml:space="preserve">  Gráfico de Colunas</t>
  </si>
  <si>
    <t xml:space="preserve">  Gráfico de Setores (Pizza)</t>
  </si>
  <si>
    <t>É comum leitores de jornais, revistas, entre outros meios de comunicação se depararem</t>
  </si>
  <si>
    <t xml:space="preserve">     Uma forma rápida e eficiente de transmitir informações é apresentá-las através de</t>
  </si>
  <si>
    <t xml:space="preserve">    para a sua formação.</t>
  </si>
  <si>
    <t>Autoria:   Samir Riccelli</t>
  </si>
  <si>
    <t xml:space="preserve">                 Créditos</t>
  </si>
  <si>
    <t xml:space="preserve">Agradecimentos: </t>
  </si>
  <si>
    <t>Elaboração e design:  Samir Riccelli</t>
  </si>
  <si>
    <t xml:space="preserve">   Agradeço primeiramente as minhas professoras, Tânia Michel Pereira e Juliane Sbaraine Costa que gentilmente cederam</t>
  </si>
  <si>
    <t xml:space="preserve">        </t>
  </si>
  <si>
    <t xml:space="preserve">        as apostilas para o meu curso e responderam com imediatismo e profissionalismo aos e-mails solicitados.</t>
  </si>
  <si>
    <t xml:space="preserve">   Agradeço aos meus coordenadores por ceder e acompanhar as aulas no laboratório de informática.</t>
  </si>
  <si>
    <t xml:space="preserve">     Coordenadora/Professora Rosângela da escola estadual Padre Afonso Paschotte.</t>
  </si>
  <si>
    <t xml:space="preserve">     Coordenador/Professor Maurício e Professora Tatiane do Colégio Arbos SBC.</t>
  </si>
  <si>
    <t>Esta avaliação vale de zero a dez pontos. (um ponto cada)</t>
  </si>
  <si>
    <t>b) Qual o título do gráfico?</t>
  </si>
  <si>
    <t>c) Quantos alunos utilizam o carro como transporte?</t>
  </si>
  <si>
    <t>e) Quantos alunos utilizam trem e metrô?</t>
  </si>
  <si>
    <t>h) Qual o total de alunos que utilizam algum meio de transporte?</t>
  </si>
  <si>
    <t>A</t>
  </si>
  <si>
    <t>B</t>
  </si>
  <si>
    <t>C</t>
  </si>
  <si>
    <t>Partidos</t>
  </si>
  <si>
    <t>Votos</t>
  </si>
  <si>
    <t xml:space="preserve">                     Praticando com o Professor</t>
  </si>
  <si>
    <t>Quantos partidos foram entrevistados?</t>
  </si>
  <si>
    <t>Quantos partidos estão liderando a pesquisa?</t>
  </si>
  <si>
    <t>Qual o total de entrevistados?</t>
  </si>
  <si>
    <t>Quantas pessoas preferem o partido B?</t>
  </si>
  <si>
    <t>Em quantos votos C supera A?</t>
  </si>
  <si>
    <t>Quantos partidos conseguiram mais de 30 votos?</t>
  </si>
  <si>
    <t>Se os partidos A e B se unirem, quantos votos terão?</t>
  </si>
  <si>
    <t xml:space="preserve">                               </t>
  </si>
  <si>
    <t xml:space="preserve">     Resultado sobre uma pesquisa sobre preferência de cores.</t>
  </si>
  <si>
    <t xml:space="preserve">               Analise o gráfico, depois digite: </t>
  </si>
  <si>
    <t xml:space="preserve">  (1) para afirmação verdadeira ou  (2) para afirmação falsa</t>
  </si>
  <si>
    <t xml:space="preserve">   Teste seus conhecimentos sobre gráficos seguindo a orientação do seu professor e a partir das próximas planilhas você terá uma série de desafios. Boa aula!</t>
  </si>
  <si>
    <t>f) Qual o total de alunos que utilizam carro e moto?</t>
  </si>
  <si>
    <t>i) Quantos alunos utilizam veículos de duas rodas?</t>
  </si>
  <si>
    <t>d) Quantos alunos utilizam transporte público?</t>
  </si>
  <si>
    <t>g) Em quanto o carro supera o número de ônibus?</t>
  </si>
  <si>
    <t>j) O número de usuários de moto e metrô superam os de trem? Justifique.</t>
  </si>
  <si>
    <t xml:space="preserve">       com resultados de pesquisas expressas por meio de gráficos.  </t>
  </si>
  <si>
    <t>Professor(a):</t>
  </si>
  <si>
    <t xml:space="preserve">a)  Qual o tipo de gráfico utilizado para apresentação da pesquisa? </t>
  </si>
  <si>
    <t xml:space="preserve">   Salve seu arquivo.                 Obrigado!</t>
  </si>
  <si>
    <t>grafico de colunas</t>
  </si>
  <si>
    <t>meio de transporte</t>
  </si>
  <si>
    <t>não, pois ambos possuem 10 usuarios</t>
  </si>
  <si>
    <t xml:space="preserve">    e tabelas que complementam e esclarecem o fato relatado.</t>
  </si>
  <si>
    <t xml:space="preserve">   Leia o enunciado do exercício com muita atenção e digite a sua resposta no local indicado.</t>
  </si>
  <si>
    <t xml:space="preserve">   Certa revista publicou o resultado de uma pesquisa envolvendo os partidos A, B e C. Faça a leitura do gráfico e responda as questões:</t>
  </si>
  <si>
    <t>A soma das cores que iniciam pela letra V é igual a 100.</t>
  </si>
  <si>
    <t xml:space="preserve">  Educação Física perguntou aos alunos do 9ªA qual era sua prática de esporte </t>
  </si>
  <si>
    <t>que os alunos utilizam. Cada aluno optou por um só meio de transporte.</t>
  </si>
  <si>
    <t xml:space="preserve">      Atualmente grande parte das informações são acompanhadas de gráficos </t>
  </si>
  <si>
    <t xml:space="preserve">      A correta leitura e compreensão destes dados,  é  fundamental</t>
  </si>
  <si>
    <t xml:space="preserve">     Em quantos dias ocorreram temperaturas inferiores à 24ºC?</t>
  </si>
  <si>
    <t xml:space="preserve">     Em quantos dias ocorreram temperaturas superiores à 22ºC ?</t>
  </si>
  <si>
    <t xml:space="preserve">     Atualmente grande parte das informações são acompanhadas </t>
  </si>
  <si>
    <t xml:space="preserve">  é fundamental para a sua formação.</t>
  </si>
  <si>
    <t>Patricia Raquel Bender</t>
  </si>
  <si>
    <t xml:space="preserve">São comuns leitores de jornais, revistas, entre outros meios de </t>
  </si>
  <si>
    <r>
      <t xml:space="preserve">           Agora você irá responder os exercicios que constam nas planilhas </t>
    </r>
    <r>
      <rPr>
        <b/>
        <sz val="11"/>
        <rFont val="Arial"/>
        <family val="2"/>
      </rPr>
      <t>Ativ 1</t>
    </r>
    <r>
      <rPr>
        <sz val="11"/>
        <rFont val="Arial"/>
        <family val="2"/>
      </rPr>
      <t xml:space="preserve">,   </t>
    </r>
    <r>
      <rPr>
        <b/>
        <sz val="11"/>
        <rFont val="Arial"/>
        <family val="2"/>
      </rPr>
      <t>Ativ 2</t>
    </r>
    <r>
      <rPr>
        <sz val="11"/>
        <rFont val="Arial"/>
        <family val="2"/>
      </rPr>
      <t xml:space="preserve">  e   </t>
    </r>
    <r>
      <rPr>
        <b/>
        <sz val="11"/>
        <rFont val="Arial"/>
        <family val="2"/>
      </rPr>
      <t>Atv 3</t>
    </r>
    <r>
      <rPr>
        <sz val="11"/>
        <rFont val="Arial"/>
        <family val="2"/>
      </rPr>
      <t>.</t>
    </r>
  </si>
  <si>
    <t>Revisado por Patricia Raquel Bender e Maria Augusta Sakis</t>
  </si>
  <si>
    <r>
      <t xml:space="preserve">    representações visuais chamadas </t>
    </r>
    <r>
      <rPr>
        <b/>
        <sz val="11"/>
        <rFont val="Arial"/>
        <family val="2"/>
      </rPr>
      <t xml:space="preserve">gráficos </t>
    </r>
    <r>
      <rPr>
        <sz val="11"/>
        <rFont val="Arial"/>
        <family val="2"/>
      </rPr>
      <t xml:space="preserve">ou </t>
    </r>
    <r>
      <rPr>
        <b/>
        <sz val="11"/>
        <rFont val="Arial"/>
        <family val="2"/>
      </rPr>
      <t>diagramas</t>
    </r>
    <r>
      <rPr>
        <sz val="1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</si>
</sst>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0"/>
      <color indexed="42"/>
      <name val="Arial"/>
      <family val="2"/>
    </font>
    <font>
      <sz val="10"/>
      <color indexed="23"/>
      <name val="Arial"/>
      <family val="2"/>
    </font>
    <font>
      <sz val="10"/>
      <name val="Arial"/>
      <family val="2"/>
    </font>
    <font>
      <sz val="10"/>
      <color indexed="55"/>
      <name val="Arial"/>
      <family val="2"/>
    </font>
    <font>
      <sz val="10"/>
      <color indexed="41"/>
      <name val="Arial"/>
      <family val="2"/>
    </font>
    <font>
      <sz val="10"/>
      <color indexed="43"/>
      <name val="Arial"/>
      <family val="2"/>
    </font>
    <font>
      <sz val="10"/>
      <color indexed="55"/>
      <name val="Arial"/>
      <family val="2"/>
    </font>
    <font>
      <sz val="10"/>
      <color indexed="9"/>
      <name val="Arial"/>
      <family val="2"/>
    </font>
    <font>
      <b/>
      <sz val="2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DejaVuSans-Bold"/>
    </font>
    <font>
      <sz val="12"/>
      <name val="DejaVuSans-Bold"/>
    </font>
    <font>
      <sz val="12"/>
      <name val="Arial"/>
      <family val="2"/>
    </font>
    <font>
      <sz val="14"/>
      <color indexed="8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/>
    <xf numFmtId="0" fontId="3" fillId="2" borderId="0" xfId="0" applyFont="1" applyFill="1"/>
    <xf numFmtId="0" fontId="5" fillId="3" borderId="0" xfId="0" applyFont="1" applyFill="1"/>
    <xf numFmtId="0" fontId="7" fillId="4" borderId="0" xfId="0" applyFont="1" applyFill="1"/>
    <xf numFmtId="0" fontId="0" fillId="4" borderId="0" xfId="0" applyFill="1"/>
    <xf numFmtId="0" fontId="6" fillId="4" borderId="0" xfId="0" applyFont="1" applyFill="1"/>
    <xf numFmtId="0" fontId="8" fillId="3" borderId="0" xfId="0" applyFont="1" applyFill="1"/>
    <xf numFmtId="0" fontId="0" fillId="5" borderId="0" xfId="0" applyFill="1"/>
    <xf numFmtId="0" fontId="0" fillId="3" borderId="0" xfId="0" applyFill="1" applyBorder="1"/>
    <xf numFmtId="0" fontId="1" fillId="3" borderId="0" xfId="0" applyFont="1" applyFill="1"/>
    <xf numFmtId="0" fontId="3" fillId="4" borderId="0" xfId="0" applyFont="1" applyFill="1"/>
    <xf numFmtId="0" fontId="1" fillId="2" borderId="0" xfId="0" applyFont="1" applyFill="1"/>
    <xf numFmtId="0" fontId="3" fillId="6" borderId="0" xfId="0" applyFont="1" applyFill="1"/>
    <xf numFmtId="0" fontId="9" fillId="6" borderId="0" xfId="0" applyFont="1" applyFill="1"/>
    <xf numFmtId="0" fontId="0" fillId="5" borderId="0" xfId="0" applyFill="1" applyAlignment="1">
      <alignment horizontal="left"/>
    </xf>
    <xf numFmtId="0" fontId="11" fillId="4" borderId="0" xfId="0" applyFont="1" applyFill="1"/>
    <xf numFmtId="0" fontId="12" fillId="6" borderId="0" xfId="0" applyFont="1" applyFill="1"/>
    <xf numFmtId="0" fontId="1" fillId="5" borderId="0" xfId="0" applyFont="1" applyFill="1"/>
    <xf numFmtId="0" fontId="1" fillId="3" borderId="0" xfId="0" applyFont="1" applyFill="1" applyBorder="1"/>
    <xf numFmtId="0" fontId="10" fillId="3" borderId="0" xfId="0" applyFont="1" applyFill="1"/>
    <xf numFmtId="0" fontId="1" fillId="3" borderId="0" xfId="0" applyFont="1" applyFill="1" applyAlignment="1">
      <alignment horizontal="left"/>
    </xf>
    <xf numFmtId="0" fontId="0" fillId="0" borderId="0" xfId="0" applyBorder="1"/>
    <xf numFmtId="0" fontId="0" fillId="0" borderId="0" xfId="0" applyFill="1"/>
    <xf numFmtId="0" fontId="13" fillId="3" borderId="0" xfId="0" applyFont="1" applyFill="1"/>
    <xf numFmtId="0" fontId="0" fillId="6" borderId="0" xfId="0" applyFill="1"/>
    <xf numFmtId="0" fontId="1" fillId="6" borderId="0" xfId="0" applyFont="1" applyFill="1"/>
    <xf numFmtId="0" fontId="0" fillId="5" borderId="0" xfId="0" applyFill="1" applyBorder="1"/>
    <xf numFmtId="0" fontId="0" fillId="7" borderId="0" xfId="0" applyFill="1"/>
    <xf numFmtId="0" fontId="13" fillId="7" borderId="0" xfId="0" applyFont="1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9" fillId="3" borderId="0" xfId="0" applyFont="1" applyFill="1" applyBorder="1"/>
    <xf numFmtId="0" fontId="0" fillId="8" borderId="0" xfId="0" applyFill="1"/>
    <xf numFmtId="0" fontId="3" fillId="8" borderId="0" xfId="0" applyFont="1" applyFill="1"/>
    <xf numFmtId="0" fontId="0" fillId="3" borderId="4" xfId="0" applyFill="1" applyBorder="1"/>
    <xf numFmtId="0" fontId="0" fillId="3" borderId="0" xfId="0" applyFill="1" applyAlignment="1">
      <alignment horizontal="right"/>
    </xf>
    <xf numFmtId="0" fontId="9" fillId="3" borderId="0" xfId="0" applyFont="1" applyFill="1"/>
    <xf numFmtId="0" fontId="1" fillId="3" borderId="5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5" xfId="0" applyBorder="1" applyProtection="1">
      <protection locked="0"/>
    </xf>
    <xf numFmtId="0" fontId="1" fillId="0" borderId="5" xfId="0" applyFont="1" applyBorder="1" applyProtection="1">
      <protection locked="0"/>
    </xf>
    <xf numFmtId="0" fontId="15" fillId="3" borderId="0" xfId="0" applyFont="1" applyFill="1"/>
    <xf numFmtId="0" fontId="9" fillId="0" borderId="0" xfId="0" applyFont="1"/>
    <xf numFmtId="0" fontId="16" fillId="3" borderId="0" xfId="0" applyFont="1" applyFill="1"/>
    <xf numFmtId="0" fontId="17" fillId="3" borderId="0" xfId="0" applyFont="1" applyFill="1"/>
    <xf numFmtId="0" fontId="17" fillId="6" borderId="0" xfId="0" applyFont="1" applyFill="1"/>
    <xf numFmtId="0" fontId="18" fillId="3" borderId="0" xfId="0" applyFont="1" applyFill="1"/>
    <xf numFmtId="0" fontId="19" fillId="3" borderId="0" xfId="0" applyFont="1" applyFill="1" applyAlignment="1">
      <alignment horizontal="center"/>
    </xf>
    <xf numFmtId="0" fontId="21" fillId="3" borderId="0" xfId="0" applyFont="1" applyFill="1"/>
    <xf numFmtId="0" fontId="20" fillId="3" borderId="0" xfId="0" applyFont="1" applyFill="1" applyAlignment="1">
      <alignment horizontal="left" indent="5"/>
    </xf>
    <xf numFmtId="0" fontId="18" fillId="3" borderId="0" xfId="0" applyFont="1" applyFill="1" applyAlignment="1">
      <alignment horizontal="left" indent="5"/>
    </xf>
    <xf numFmtId="0" fontId="18" fillId="6" borderId="0" xfId="0" applyFont="1" applyFill="1"/>
    <xf numFmtId="0" fontId="18" fillId="6" borderId="0" xfId="0" applyFont="1" applyFill="1" applyAlignment="1">
      <alignment horizontal="left" indent="1"/>
    </xf>
    <xf numFmtId="0" fontId="4" fillId="3" borderId="0" xfId="0" applyFont="1" applyFill="1"/>
    <xf numFmtId="0" fontId="0" fillId="3" borderId="0" xfId="0" applyFill="1" applyProtection="1"/>
    <xf numFmtId="0" fontId="1" fillId="3" borderId="0" xfId="0" applyFont="1" applyFill="1" applyProtection="1"/>
    <xf numFmtId="0" fontId="1" fillId="3" borderId="0" xfId="0" applyFont="1" applyFill="1" applyBorder="1" applyProtection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0" xfId="0" applyFont="1" applyFill="1" applyBorder="1"/>
    <xf numFmtId="0" fontId="0" fillId="3" borderId="0" xfId="0" applyFill="1" applyAlignment="1">
      <alignment horizontal="center"/>
    </xf>
    <xf numFmtId="0" fontId="0" fillId="6" borderId="0" xfId="0" quotePrefix="1" applyFill="1"/>
    <xf numFmtId="0" fontId="8" fillId="3" borderId="0" xfId="0" applyFont="1" applyFill="1" applyBorder="1"/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Alignment="1"/>
    <xf numFmtId="0" fontId="8" fillId="0" borderId="0" xfId="0" applyFont="1" applyFill="1" applyProtection="1"/>
    <xf numFmtId="0" fontId="12" fillId="3" borderId="0" xfId="0" applyFont="1" applyFill="1"/>
    <xf numFmtId="0" fontId="13" fillId="3" borderId="0" xfId="0" applyFont="1" applyFill="1" applyBorder="1"/>
    <xf numFmtId="0" fontId="9" fillId="3" borderId="3" xfId="0" applyFont="1" applyFill="1" applyBorder="1"/>
    <xf numFmtId="0" fontId="22" fillId="0" borderId="0" xfId="0" applyFont="1"/>
    <xf numFmtId="14" fontId="0" fillId="0" borderId="5" xfId="0" applyNumberFormat="1" applyBorder="1" applyProtection="1">
      <protection locked="0"/>
    </xf>
    <xf numFmtId="0" fontId="9" fillId="5" borderId="0" xfId="0" applyFont="1" applyFill="1"/>
    <xf numFmtId="0" fontId="23" fillId="3" borderId="0" xfId="0" applyFont="1" applyFill="1"/>
    <xf numFmtId="0" fontId="24" fillId="3" borderId="0" xfId="0" applyFont="1" applyFill="1"/>
    <xf numFmtId="0" fontId="26" fillId="4" borderId="0" xfId="0" applyFont="1" applyFill="1"/>
    <xf numFmtId="0" fontId="0" fillId="9" borderId="0" xfId="0" applyFill="1"/>
    <xf numFmtId="0" fontId="0" fillId="10" borderId="0" xfId="0" applyFill="1"/>
    <xf numFmtId="0" fontId="12" fillId="10" borderId="0" xfId="0" applyFont="1" applyFill="1"/>
    <xf numFmtId="0" fontId="1" fillId="10" borderId="0" xfId="0" applyFont="1" applyFill="1"/>
    <xf numFmtId="0" fontId="17" fillId="10" borderId="0" xfId="0" applyFont="1" applyFill="1"/>
    <xf numFmtId="0" fontId="3" fillId="10" borderId="0" xfId="0" applyFont="1" applyFill="1"/>
    <xf numFmtId="0" fontId="9" fillId="10" borderId="0" xfId="0" applyFont="1" applyFill="1"/>
    <xf numFmtId="0" fontId="14" fillId="10" borderId="0" xfId="0" applyFont="1" applyFill="1"/>
    <xf numFmtId="0" fontId="27" fillId="3" borderId="0" xfId="0" applyFont="1" applyFill="1"/>
  </cellXfs>
  <cellStyles count="1">
    <cellStyle name="Normal" xfId="0" builtinId="0"/>
  </cellStyles>
  <dxfs count="1">
    <dxf>
      <font>
        <condense val="0"/>
        <extend val="0"/>
        <color indexed="47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Vendas no Trimestre</a:t>
            </a:r>
          </a:p>
        </c:rich>
      </c:tx>
      <c:layout>
        <c:manualLayout>
          <c:xMode val="edge"/>
          <c:yMode val="edge"/>
          <c:x val="0.26171907083043189"/>
          <c:y val="4.61538461538461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CC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CC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1562693715465"/>
          <c:y val="0.21538569403893248"/>
          <c:w val="0.67578253895290175"/>
          <c:h val="0.620515928064543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Tipos!$V$8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Tipos!$U$9:$U$11</c:f>
              <c:strCache>
                <c:ptCount val="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</c:strCache>
            </c:strRef>
          </c:cat>
          <c:val>
            <c:numRef>
              <c:f>Tipos!$V$9:$V$11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9-43A0-8865-5909A067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2684624"/>
        <c:axId val="1"/>
        <c:axId val="0"/>
      </c:bar3DChart>
      <c:catAx>
        <c:axId val="21126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12684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03142464334815"/>
          <c:y val="0.53846423043273439"/>
          <c:w val="0.96875212027068047"/>
          <c:h val="0.610259640621845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Prática de esportes 9º ano</a:t>
            </a:r>
          </a:p>
        </c:rich>
      </c:tx>
      <c:layout>
        <c:manualLayout>
          <c:xMode val="edge"/>
          <c:yMode val="edge"/>
          <c:x val="0.28306264501160094"/>
          <c:y val="3.9682442521539935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241299303944315"/>
          <c:y val="0.40079520397446977"/>
          <c:w val="0.49651972157772623"/>
          <c:h val="0.33730289443395972"/>
        </c:manualLayout>
      </c:layout>
      <c:pie3DChart>
        <c:varyColors val="1"/>
        <c:ser>
          <c:idx val="0"/>
          <c:order val="0"/>
          <c:tx>
            <c:strRef>
              <c:f>Ativ4!$L$7</c:f>
              <c:strCache>
                <c:ptCount val="1"/>
                <c:pt idx="0">
                  <c:v>Meninos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B3-44AF-967D-5E071E3B8B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B3-44AF-967D-5E071E3B8B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B3-44AF-967D-5E071E3B8B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B3-44AF-967D-5E071E3B8B3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Ativ4!$M$6:$P$6</c:f>
              <c:strCache>
                <c:ptCount val="4"/>
                <c:pt idx="0">
                  <c:v>Basquete</c:v>
                </c:pt>
                <c:pt idx="1">
                  <c:v>Volei</c:v>
                </c:pt>
                <c:pt idx="2">
                  <c:v>Futebol</c:v>
                </c:pt>
                <c:pt idx="3">
                  <c:v>Natação</c:v>
                </c:pt>
              </c:strCache>
            </c:strRef>
          </c:cat>
          <c:val>
            <c:numRef>
              <c:f>Ativ4!$M$7:$P$7</c:f>
              <c:numCache>
                <c:formatCode>General</c:formatCode>
                <c:ptCount val="4"/>
                <c:pt idx="0">
                  <c:v>8</c:v>
                </c:pt>
                <c:pt idx="1">
                  <c:v>12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B3-44AF-967D-5E071E3B8B38}"/>
            </c:ext>
          </c:extLst>
        </c:ser>
        <c:ser>
          <c:idx val="1"/>
          <c:order val="1"/>
          <c:tx>
            <c:strRef>
              <c:f>Ativ4!$L$8</c:f>
              <c:strCache>
                <c:ptCount val="1"/>
                <c:pt idx="0">
                  <c:v>Meninas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FB3-44AF-967D-5E071E3B8B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DFB3-44AF-967D-5E071E3B8B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FB3-44AF-967D-5E071E3B8B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FB3-44AF-967D-5E071E3B8B3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Ativ4!$M$6:$P$6</c:f>
              <c:strCache>
                <c:ptCount val="4"/>
                <c:pt idx="0">
                  <c:v>Basquete</c:v>
                </c:pt>
                <c:pt idx="1">
                  <c:v>Volei</c:v>
                </c:pt>
                <c:pt idx="2">
                  <c:v>Futebol</c:v>
                </c:pt>
                <c:pt idx="3">
                  <c:v>Natação</c:v>
                </c:pt>
              </c:strCache>
            </c:strRef>
          </c:cat>
          <c:val>
            <c:numRef>
              <c:f>Ativ4!$M$8:$P$8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B3-44AF-967D-5E071E3B8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1206496519721583"/>
          <c:y val="0.40873171772256384"/>
          <c:w val="0.9814385150812065"/>
          <c:h val="0.73016146833235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Prática de esportes 9º ano</a:t>
            </a:r>
          </a:p>
        </c:rich>
      </c:tx>
      <c:layout>
        <c:manualLayout>
          <c:xMode val="edge"/>
          <c:yMode val="edge"/>
          <c:x val="0.28406490759093911"/>
          <c:y val="3.802281368821292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0617129557061"/>
          <c:y val="0.22813688212927757"/>
          <c:w val="0.65358041369760134"/>
          <c:h val="0.6045627376425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Ativ4!$L$7</c:f>
              <c:strCache>
                <c:ptCount val="1"/>
                <c:pt idx="0">
                  <c:v>Meninos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Ativ4!$M$6:$P$6</c:f>
              <c:strCache>
                <c:ptCount val="4"/>
                <c:pt idx="0">
                  <c:v>Basquete</c:v>
                </c:pt>
                <c:pt idx="1">
                  <c:v>Volei</c:v>
                </c:pt>
                <c:pt idx="2">
                  <c:v>Futebol</c:v>
                </c:pt>
                <c:pt idx="3">
                  <c:v>Natação</c:v>
                </c:pt>
              </c:strCache>
            </c:strRef>
          </c:cat>
          <c:val>
            <c:numRef>
              <c:f>Ativ4!$M$7:$P$7</c:f>
              <c:numCache>
                <c:formatCode>General</c:formatCode>
                <c:ptCount val="4"/>
                <c:pt idx="0">
                  <c:v>8</c:v>
                </c:pt>
                <c:pt idx="1">
                  <c:v>12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3-424E-8C5F-47B3E77B2AAD}"/>
            </c:ext>
          </c:extLst>
        </c:ser>
        <c:ser>
          <c:idx val="1"/>
          <c:order val="1"/>
          <c:tx>
            <c:strRef>
              <c:f>Ativ4!$L$8</c:f>
              <c:strCache>
                <c:ptCount val="1"/>
                <c:pt idx="0">
                  <c:v>Meninas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Ativ4!$M$6:$P$6</c:f>
              <c:strCache>
                <c:ptCount val="4"/>
                <c:pt idx="0">
                  <c:v>Basquete</c:v>
                </c:pt>
                <c:pt idx="1">
                  <c:v>Volei</c:v>
                </c:pt>
                <c:pt idx="2">
                  <c:v>Futebol</c:v>
                </c:pt>
                <c:pt idx="3">
                  <c:v>Natação</c:v>
                </c:pt>
              </c:strCache>
            </c:strRef>
          </c:cat>
          <c:val>
            <c:numRef>
              <c:f>Ativ4!$M$8:$P$8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3-424E-8C5F-47B3E77B2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316176"/>
        <c:axId val="1"/>
      </c:barChart>
      <c:catAx>
        <c:axId val="21133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Número de praticantes</a:t>
                </a:r>
              </a:p>
            </c:rich>
          </c:tx>
          <c:layout>
            <c:manualLayout>
              <c:xMode val="edge"/>
              <c:yMode val="edge"/>
              <c:x val="3.695150115473441E-2"/>
              <c:y val="0.273764258555133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13316176"/>
        <c:crosses val="autoZero"/>
        <c:crossBetween val="between"/>
      </c:valAx>
      <c:spPr>
        <a:pattFill prst="pct70">
          <a:fgClr>
            <a:srgbClr val="FFFFFF"/>
          </a:fgClr>
          <a:bgClr>
            <a:srgbClr val="CCFFCC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679080819285578"/>
          <c:y val="0.45247148288973382"/>
          <c:w val="0.98152546174222444"/>
          <c:h val="0.60836501901140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Prática de esportes 9º ano</a:t>
            </a:r>
          </a:p>
        </c:rich>
      </c:tx>
      <c:layout>
        <c:manualLayout>
          <c:xMode val="edge"/>
          <c:yMode val="edge"/>
          <c:x val="0.30324146981627298"/>
          <c:y val="3.896103896103896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740776323731201"/>
          <c:y val="0.3722959461916015"/>
          <c:w val="0.52777897085451675"/>
          <c:h val="0.39394105934227602"/>
        </c:manualLayout>
      </c:layout>
      <c:pie3DChart>
        <c:varyColors val="1"/>
        <c:ser>
          <c:idx val="0"/>
          <c:order val="0"/>
          <c:tx>
            <c:strRef>
              <c:f>Ativ4!$L$7</c:f>
              <c:strCache>
                <c:ptCount val="1"/>
                <c:pt idx="0">
                  <c:v>Meninos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1D-4FEB-9C36-82A8D9A2EF5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1D-4FEB-9C36-82A8D9A2EF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71D-4FEB-9C36-82A8D9A2EF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1D-4FEB-9C36-82A8D9A2EF5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Ativ4!$M$6:$P$6</c:f>
              <c:strCache>
                <c:ptCount val="4"/>
                <c:pt idx="0">
                  <c:v>Basquete</c:v>
                </c:pt>
                <c:pt idx="1">
                  <c:v>Volei</c:v>
                </c:pt>
                <c:pt idx="2">
                  <c:v>Futebol</c:v>
                </c:pt>
                <c:pt idx="3">
                  <c:v>Natação</c:v>
                </c:pt>
              </c:strCache>
            </c:strRef>
          </c:cat>
          <c:val>
            <c:numRef>
              <c:f>Ativ4!$M$7:$P$7</c:f>
              <c:numCache>
                <c:formatCode>General</c:formatCode>
                <c:ptCount val="4"/>
                <c:pt idx="0">
                  <c:v>8</c:v>
                </c:pt>
                <c:pt idx="1">
                  <c:v>12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D-4FEB-9C36-82A8D9A2EF59}"/>
            </c:ext>
          </c:extLst>
        </c:ser>
        <c:ser>
          <c:idx val="1"/>
          <c:order val="1"/>
          <c:tx>
            <c:strRef>
              <c:f>Ativ4!$L$8</c:f>
              <c:strCache>
                <c:ptCount val="1"/>
                <c:pt idx="0">
                  <c:v>Meninas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1D-4FEB-9C36-82A8D9A2EF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D71D-4FEB-9C36-82A8D9A2EF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1D-4FEB-9C36-82A8D9A2EF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71D-4FEB-9C36-82A8D9A2EF5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Ativ4!$M$6:$P$6</c:f>
              <c:strCache>
                <c:ptCount val="4"/>
                <c:pt idx="0">
                  <c:v>Basquete</c:v>
                </c:pt>
                <c:pt idx="1">
                  <c:v>Volei</c:v>
                </c:pt>
                <c:pt idx="2">
                  <c:v>Futebol</c:v>
                </c:pt>
                <c:pt idx="3">
                  <c:v>Natação</c:v>
                </c:pt>
              </c:strCache>
            </c:strRef>
          </c:cat>
          <c:val>
            <c:numRef>
              <c:f>Ativ4!$M$8:$P$8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1D-4FEB-9C36-82A8D9A2E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333527753475256"/>
          <c:y val="0.40259922055197644"/>
          <c:w val="0.98148366870807813"/>
          <c:h val="0.735933917351240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Meio de Transporte</a:t>
            </a:r>
          </a:p>
        </c:rich>
      </c:tx>
      <c:layout>
        <c:manualLayout>
          <c:xMode val="edge"/>
          <c:yMode val="edge"/>
          <c:x val="0.38151658767772512"/>
          <c:y val="5.439328083989501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44075829383887"/>
          <c:y val="0.23012552301255229"/>
          <c:w val="0.54265402843601895"/>
          <c:h val="0.59832635983263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Avaliação!$U$41</c:f>
              <c:strCache>
                <c:ptCount val="1"/>
                <c:pt idx="0">
                  <c:v>Número de Usuários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Avaliação!$T$42:$T$46</c:f>
              <c:strCache>
                <c:ptCount val="5"/>
                <c:pt idx="0">
                  <c:v>Trem</c:v>
                </c:pt>
                <c:pt idx="1">
                  <c:v>Moto</c:v>
                </c:pt>
                <c:pt idx="2">
                  <c:v>Carro</c:v>
                </c:pt>
                <c:pt idx="3">
                  <c:v>Ônibus</c:v>
                </c:pt>
                <c:pt idx="4">
                  <c:v>Metrô</c:v>
                </c:pt>
              </c:strCache>
            </c:strRef>
          </c:cat>
          <c:val>
            <c:numRef>
              <c:f>Avaliação!$U$42:$U$46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30</c:v>
                </c:pt>
                <c:pt idx="3">
                  <c:v>20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2-491C-B9A1-4D9FE182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325920"/>
        <c:axId val="1"/>
      </c:barChart>
      <c:catAx>
        <c:axId val="21133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13325920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99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616113744075826"/>
          <c:y val="0.48953994750656171"/>
          <c:w val="0.98104265402843593"/>
          <c:h val="0.57322204724409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Vendas no Trimestre</a:t>
            </a:r>
          </a:p>
        </c:rich>
      </c:tx>
      <c:layout>
        <c:manualLayout>
          <c:xMode val="edge"/>
          <c:yMode val="edge"/>
          <c:x val="0.29666771653543311"/>
          <c:y val="4.477611940298507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666981337829874E-2"/>
          <c:y val="0.37313614124757682"/>
          <c:w val="0.67333552518074602"/>
          <c:h val="0.39801188399741527"/>
        </c:manualLayout>
      </c:layout>
      <c:pie3DChart>
        <c:varyColors val="1"/>
        <c:ser>
          <c:idx val="0"/>
          <c:order val="0"/>
          <c:tx>
            <c:strRef>
              <c:f>Tipos!$V$8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54-4FC1-8F64-ACC927FB480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54-4FC1-8F64-ACC927FB48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454-4FC1-8F64-ACC927FB480A}"/>
              </c:ext>
            </c:extLst>
          </c:dPt>
          <c:cat>
            <c:strRef>
              <c:f>Tipos!$U$9:$U$11</c:f>
              <c:strCache>
                <c:ptCount val="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</c:strCache>
            </c:strRef>
          </c:cat>
          <c:val>
            <c:numRef>
              <c:f>Tipos!$V$9:$V$11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54-4FC1-8F64-ACC927FB4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5333613298337707"/>
          <c:y val="0.42786278580849035"/>
          <c:w val="0.97333648293963249"/>
          <c:h val="0.71642156670714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Vendas no Trimestre</a:t>
            </a:r>
          </a:p>
        </c:rich>
      </c:tx>
      <c:layout>
        <c:manualLayout>
          <c:xMode val="edge"/>
          <c:yMode val="edge"/>
          <c:x val="0.28472320616083452"/>
          <c:y val="4.081632653061224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069478588455501"/>
          <c:y val="0.21428624812223004"/>
          <c:w val="0.57639084333917689"/>
          <c:h val="0.61734847673309134"/>
        </c:manualLayout>
      </c:layout>
      <c:line3DChart>
        <c:grouping val="standard"/>
        <c:varyColors val="0"/>
        <c:ser>
          <c:idx val="0"/>
          <c:order val="0"/>
          <c:tx>
            <c:strRef>
              <c:f>Tipos!$V$8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Tipos!$U$9:$U$11</c:f>
              <c:strCache>
                <c:ptCount val="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</c:strCache>
            </c:strRef>
          </c:cat>
          <c:val>
            <c:numRef>
              <c:f>Tipos!$V$9:$V$11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B85-A47E-4A3BF3604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87872"/>
        <c:axId val="1"/>
        <c:axId val="2"/>
      </c:line3DChart>
      <c:catAx>
        <c:axId val="21126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1268787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639171536222733"/>
          <c:y val="0.54081793347260165"/>
          <c:w val="0.97222540592168105"/>
          <c:h val="0.612246504901173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Vendas no Trimestre</a:t>
            </a:r>
          </a:p>
        </c:rich>
      </c:tx>
      <c:layout>
        <c:manualLayout>
          <c:xMode val="edge"/>
          <c:yMode val="edge"/>
          <c:x val="0.29900367105274628"/>
          <c:y val="4.68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00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00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956831649760644"/>
          <c:y val="0.21875111262569491"/>
          <c:w val="0.62126346628339502"/>
          <c:h val="0.5989613798084503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Tipos!$V$8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Tipos!$U$9:$U$11</c:f>
              <c:strCache>
                <c:ptCount val="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</c:strCache>
            </c:strRef>
          </c:cat>
          <c:val>
            <c:numRef>
              <c:f>Tipos!$V$9:$V$11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8-4031-A17E-36A9702C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2692048"/>
        <c:axId val="1"/>
        <c:axId val="0"/>
      </c:bar3DChart>
      <c:catAx>
        <c:axId val="2112692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12692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8737681045683239"/>
          <c:y val="0.52604440069991254"/>
          <c:w val="0.97342367087834947"/>
          <c:h val="0.63021161417322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Campanha Política</a:t>
            </a:r>
          </a:p>
        </c:rich>
      </c:tx>
      <c:layout>
        <c:manualLayout>
          <c:xMode val="edge"/>
          <c:yMode val="edge"/>
          <c:x val="0.34292641477369284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29224579456548E-2"/>
          <c:y val="0.22692307692307692"/>
          <c:w val="0.75299936534998257"/>
          <c:h val="0.53076923076923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Exemplos!$M$14</c:f>
              <c:strCache>
                <c:ptCount val="1"/>
                <c:pt idx="0">
                  <c:v>Votos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Exemplos!$L$15:$L$17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Exemplos!$M$15:$M$17</c:f>
              <c:numCache>
                <c:formatCode>General</c:formatCode>
                <c:ptCount val="3"/>
                <c:pt idx="0">
                  <c:v>25</c:v>
                </c:pt>
                <c:pt idx="1">
                  <c:v>35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1-46DC-866B-84CAC93A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324992"/>
        <c:axId val="1"/>
      </c:barChart>
      <c:catAx>
        <c:axId val="211332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Partidos</a:t>
                </a:r>
              </a:p>
            </c:rich>
          </c:tx>
          <c:layout>
            <c:manualLayout>
              <c:xMode val="edge"/>
              <c:yMode val="edge"/>
              <c:x val="0.40527678644485987"/>
              <c:y val="0.861538461538461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13324992"/>
        <c:crosses val="autoZero"/>
        <c:crossBetween val="between"/>
      </c:valAx>
      <c:spPr>
        <a:gradFill rotWithShape="0">
          <a:gsLst>
            <a:gs pos="0">
              <a:srgbClr val="FF99CC"/>
            </a:gs>
            <a:gs pos="100000">
              <a:srgbClr val="993366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810752972425198"/>
          <c:y val="0.45384615384615384"/>
          <c:w val="0.9808176136256348"/>
          <c:h val="0.53076923076923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de Colunas</a:t>
            </a:r>
          </a:p>
        </c:rich>
      </c:tx>
      <c:layout>
        <c:manualLayout>
          <c:xMode val="edge"/>
          <c:yMode val="edge"/>
          <c:x val="0.34293933928649983"/>
          <c:y val="3.4985411087573449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view3D>
      <c:rotX val="15"/>
      <c:hPercent val="8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FF0000"/>
            </a:gs>
          </a:gsLst>
          <a:path path="rect">
            <a:fillToRect l="100000" t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FF0000"/>
            </a:gs>
          </a:gsLst>
          <a:path path="rect">
            <a:fillToRect l="100000" t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29106628242075"/>
          <c:y val="0.14868825831396101"/>
          <c:w val="0.78674351585014413"/>
          <c:h val="0.66472397834476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Ativ1!$D$4</c:f>
              <c:strCache>
                <c:ptCount val="1"/>
                <c:pt idx="0">
                  <c:v>Temperatura em ºC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Ativ1!$C$5:$C$11</c:f>
              <c:strCache>
                <c:ptCount val="7"/>
                <c:pt idx="0">
                  <c:v>Segunda</c:v>
                </c:pt>
                <c:pt idx="1">
                  <c:v>Terça</c:v>
                </c:pt>
                <c:pt idx="2">
                  <c:v>Quarta</c:v>
                </c:pt>
                <c:pt idx="3">
                  <c:v>Quinta</c:v>
                </c:pt>
                <c:pt idx="4">
                  <c:v>Sexta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Ativ1!$D$5:$D$11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24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8-4867-822D-DC17F5EA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3317568"/>
        <c:axId val="1"/>
        <c:axId val="0"/>
      </c:bar3DChart>
      <c:catAx>
        <c:axId val="211331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Dias da semana</a:t>
                </a:r>
              </a:p>
            </c:rich>
          </c:tx>
          <c:layout>
            <c:manualLayout>
              <c:xMode val="edge"/>
              <c:yMode val="edge"/>
              <c:x val="0.41210369653513979"/>
              <c:y val="0.883383028898037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Temperaturas em ºC</a:t>
                </a:r>
              </a:p>
            </c:rich>
          </c:tx>
          <c:layout>
            <c:manualLayout>
              <c:xMode val="edge"/>
              <c:yMode val="edge"/>
              <c:x val="4.6109473745949356E-2"/>
              <c:y val="0.28571459024474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13317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Circular</a:t>
            </a:r>
          </a:p>
        </c:rich>
      </c:tx>
      <c:layout>
        <c:manualLayout>
          <c:xMode val="edge"/>
          <c:yMode val="edge"/>
          <c:x val="0.35470983962676006"/>
          <c:y val="8.9041052188918363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440901765348829"/>
          <c:y val="0.57534342784043879"/>
          <c:w val="0.47294635457081602"/>
          <c:h val="0.32191834652976931"/>
        </c:manualLayout>
      </c:layout>
      <c:pie3DChart>
        <c:varyColors val="1"/>
        <c:ser>
          <c:idx val="0"/>
          <c:order val="0"/>
          <c:tx>
            <c:strRef>
              <c:f>Ativ2!$N$6</c:f>
              <c:strCache>
                <c:ptCount val="1"/>
                <c:pt idx="0">
                  <c:v>Preferência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F3-4EC3-AB64-C635EFDD9D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F3-4EC3-AB64-C635EFDD9D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F3-4EC3-AB64-C635EFDD9D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F3-4EC3-AB64-C635EFDD9DF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Ativ2!$M$7:$M$10</c:f>
              <c:strCache>
                <c:ptCount val="4"/>
                <c:pt idx="0">
                  <c:v>Abacaxi</c:v>
                </c:pt>
                <c:pt idx="1">
                  <c:v>Uva</c:v>
                </c:pt>
                <c:pt idx="2">
                  <c:v>Laranja</c:v>
                </c:pt>
                <c:pt idx="3">
                  <c:v>Acerola</c:v>
                </c:pt>
              </c:strCache>
            </c:strRef>
          </c:cat>
          <c:val>
            <c:numRef>
              <c:f>Ativ2!$N$7:$N$10</c:f>
              <c:numCache>
                <c:formatCode>General</c:formatCode>
                <c:ptCount val="4"/>
                <c:pt idx="0">
                  <c:v>30</c:v>
                </c:pt>
                <c:pt idx="1">
                  <c:v>10</c:v>
                </c:pt>
                <c:pt idx="2">
                  <c:v>40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F3-4EC3-AB64-C635EFDD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8356797584670645"/>
          <c:y val="0.42465828511767523"/>
          <c:w val="0.92585275537952538"/>
          <c:h val="0.729453169182581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100000">
          <a:srgbClr val="CC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Cores Preferidas</a:t>
            </a:r>
          </a:p>
        </c:rich>
      </c:tx>
      <c:layout>
        <c:manualLayout>
          <c:xMode val="edge"/>
          <c:yMode val="edge"/>
          <c:x val="0.36041732283464561"/>
          <c:y val="3.6231987130640929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view3D>
      <c:rotX val="15"/>
      <c:hPercent val="21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33365546398004"/>
          <c:y val="0.19565286618569613"/>
          <c:w val="0.80833497789505593"/>
          <c:h val="0.5760889948801053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Ativ3!$Q$5</c:f>
              <c:strCache>
                <c:ptCount val="1"/>
                <c:pt idx="0">
                  <c:v>Número de pessoas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Ativ3!$P$6:$P$10</c:f>
              <c:strCache>
                <c:ptCount val="5"/>
                <c:pt idx="0">
                  <c:v>Azul</c:v>
                </c:pt>
                <c:pt idx="1">
                  <c:v>Vermelho</c:v>
                </c:pt>
                <c:pt idx="2">
                  <c:v>Verde</c:v>
                </c:pt>
                <c:pt idx="3">
                  <c:v>Amarelo</c:v>
                </c:pt>
                <c:pt idx="4">
                  <c:v>Rosa</c:v>
                </c:pt>
              </c:strCache>
            </c:strRef>
          </c:cat>
          <c:val>
            <c:numRef>
              <c:f>Ativ3!$Q$6:$Q$10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40</c:v>
                </c:pt>
                <c:pt idx="3">
                  <c:v>60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3D2-A14D-2EC2E6FE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13321744"/>
        <c:axId val="1"/>
        <c:axId val="0"/>
      </c:bar3DChart>
      <c:catAx>
        <c:axId val="2113321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Número de preferências</a:t>
                </a:r>
              </a:p>
            </c:rich>
          </c:tx>
          <c:layout>
            <c:manualLayout>
              <c:xMode val="edge"/>
              <c:yMode val="edge"/>
              <c:x val="0.39166754155730532"/>
              <c:y val="0.873191431716196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1332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Prática de esportes 9º ano</a:t>
            </a:r>
          </a:p>
        </c:rich>
      </c:tx>
      <c:layout>
        <c:manualLayout>
          <c:xMode val="edge"/>
          <c:yMode val="edge"/>
          <c:x val="0.30324146981627298"/>
          <c:y val="3.8626609442060089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57438280884424"/>
          <c:y val="0.24463519313304721"/>
          <c:w val="0.68518673409182873"/>
          <c:h val="0.579399141630901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Ativ4!$L$7</c:f>
              <c:strCache>
                <c:ptCount val="1"/>
                <c:pt idx="0">
                  <c:v>Meninos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Ativ4!$M$6:$P$6</c:f>
              <c:strCache>
                <c:ptCount val="4"/>
                <c:pt idx="0">
                  <c:v>Basquete</c:v>
                </c:pt>
                <c:pt idx="1">
                  <c:v>Volei</c:v>
                </c:pt>
                <c:pt idx="2">
                  <c:v>Futebol</c:v>
                </c:pt>
                <c:pt idx="3">
                  <c:v>Natação</c:v>
                </c:pt>
              </c:strCache>
            </c:strRef>
          </c:cat>
          <c:val>
            <c:numRef>
              <c:f>Ativ4!$M$7:$P$7</c:f>
              <c:numCache>
                <c:formatCode>General</c:formatCode>
                <c:ptCount val="4"/>
                <c:pt idx="0">
                  <c:v>8</c:v>
                </c:pt>
                <c:pt idx="1">
                  <c:v>12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2-4626-BD16-8A68F2537BE9}"/>
            </c:ext>
          </c:extLst>
        </c:ser>
        <c:ser>
          <c:idx val="1"/>
          <c:order val="1"/>
          <c:tx>
            <c:strRef>
              <c:f>Ativ4!$L$8</c:f>
              <c:strCache>
                <c:ptCount val="1"/>
                <c:pt idx="0">
                  <c:v>Meninas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Ativ4!$M$6:$P$6</c:f>
              <c:strCache>
                <c:ptCount val="4"/>
                <c:pt idx="0">
                  <c:v>Basquete</c:v>
                </c:pt>
                <c:pt idx="1">
                  <c:v>Volei</c:v>
                </c:pt>
                <c:pt idx="2">
                  <c:v>Futebol</c:v>
                </c:pt>
                <c:pt idx="3">
                  <c:v>Natação</c:v>
                </c:pt>
              </c:strCache>
            </c:strRef>
          </c:cat>
          <c:val>
            <c:numRef>
              <c:f>Ativ4!$M$8:$P$8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2-4626-BD16-8A68F2537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318960"/>
        <c:axId val="1"/>
      </c:barChart>
      <c:catAx>
        <c:axId val="2113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Número de praticantes</a:t>
                </a:r>
              </a:p>
            </c:rich>
          </c:tx>
          <c:layout>
            <c:manualLayout>
              <c:xMode val="edge"/>
              <c:yMode val="edge"/>
              <c:x val="3.7037037037037035E-2"/>
              <c:y val="0.253218884120171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13318960"/>
        <c:crosses val="autoZero"/>
        <c:crossBetween val="between"/>
      </c:valAx>
      <c:spPr>
        <a:pattFill prst="pct70">
          <a:fgClr>
            <a:srgbClr val="FFFFCC"/>
          </a:fgClr>
          <a:bgClr>
            <a:srgbClr val="CC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72241664236414"/>
          <c:y val="0.45064377682403434"/>
          <c:w val="0.98148366870807802"/>
          <c:h val="0.61802575107296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15</xdr:row>
      <xdr:rowOff>47625</xdr:rowOff>
    </xdr:from>
    <xdr:to>
      <xdr:col>11</xdr:col>
      <xdr:colOff>752475</xdr:colOff>
      <xdr:row>28</xdr:row>
      <xdr:rowOff>123825</xdr:rowOff>
    </xdr:to>
    <xdr:pic>
      <xdr:nvPicPr>
        <xdr:cNvPr id="10300" name="Picture 9" descr="revistas">
          <a:extLst>
            <a:ext uri="{FF2B5EF4-FFF2-40B4-BE49-F238E27FC236}">
              <a16:creationId xmlns:a16="http://schemas.microsoft.com/office/drawing/2014/main" id="{308A2F17-E709-9912-AB89-AD2CE944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2828925"/>
          <a:ext cx="178117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485775</xdr:colOff>
      <xdr:row>3</xdr:row>
      <xdr:rowOff>304800</xdr:rowOff>
    </xdr:from>
    <xdr:to>
      <xdr:col>14</xdr:col>
      <xdr:colOff>276225</xdr:colOff>
      <xdr:row>14</xdr:row>
      <xdr:rowOff>47625</xdr:rowOff>
    </xdr:to>
    <xdr:pic>
      <xdr:nvPicPr>
        <xdr:cNvPr id="10301" name="Picture 5" descr="fotoavulsa_26082009231200">
          <a:extLst>
            <a:ext uri="{FF2B5EF4-FFF2-40B4-BE49-F238E27FC236}">
              <a16:creationId xmlns:a16="http://schemas.microsoft.com/office/drawing/2014/main" id="{1A2108C2-B3E2-0500-2DB8-C460174E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74"/>
        <a:stretch>
          <a:fillRect/>
        </a:stretch>
      </xdr:blipFill>
      <xdr:spPr bwMode="auto">
        <a:xfrm>
          <a:off x="7248525" y="771525"/>
          <a:ext cx="31242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66675</xdr:colOff>
      <xdr:row>13</xdr:row>
      <xdr:rowOff>66675</xdr:rowOff>
    </xdr:from>
    <xdr:to>
      <xdr:col>14</xdr:col>
      <xdr:colOff>1171575</xdr:colOff>
      <xdr:row>29</xdr:row>
      <xdr:rowOff>95250</xdr:rowOff>
    </xdr:to>
    <xdr:pic>
      <xdr:nvPicPr>
        <xdr:cNvPr id="10302" name="Picture 11" descr="Lendo%20Jornal%2002">
          <a:extLst>
            <a:ext uri="{FF2B5EF4-FFF2-40B4-BE49-F238E27FC236}">
              <a16:creationId xmlns:a16="http://schemas.microsoft.com/office/drawing/2014/main" id="{B1D595FA-A2AD-27B3-3E4B-6D34A8E61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2486025"/>
          <a:ext cx="171450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1</xdr:row>
      <xdr:rowOff>85725</xdr:rowOff>
    </xdr:from>
    <xdr:to>
      <xdr:col>10</xdr:col>
      <xdr:colOff>876300</xdr:colOff>
      <xdr:row>14</xdr:row>
      <xdr:rowOff>47625</xdr:rowOff>
    </xdr:to>
    <xdr:pic>
      <xdr:nvPicPr>
        <xdr:cNvPr id="10303" name="Picture 6" descr="selecao-de-grafico-20090918065107">
          <a:extLst>
            <a:ext uri="{FF2B5EF4-FFF2-40B4-BE49-F238E27FC236}">
              <a16:creationId xmlns:a16="http://schemas.microsoft.com/office/drawing/2014/main" id="{F1D5D6F8-08A4-4F3B-DF47-0D5F79B3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" r="9801"/>
        <a:stretch>
          <a:fillRect/>
        </a:stretch>
      </xdr:blipFill>
      <xdr:spPr bwMode="auto">
        <a:xfrm>
          <a:off x="5705475" y="228600"/>
          <a:ext cx="1933575" cy="2419350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9</xdr:row>
      <xdr:rowOff>114300</xdr:rowOff>
    </xdr:from>
    <xdr:to>
      <xdr:col>6</xdr:col>
      <xdr:colOff>400050</xdr:colOff>
      <xdr:row>21</xdr:row>
      <xdr:rowOff>28575</xdr:rowOff>
    </xdr:to>
    <xdr:graphicFrame macro="">
      <xdr:nvGraphicFramePr>
        <xdr:cNvPr id="11328" name="Chart 11">
          <a:extLst>
            <a:ext uri="{FF2B5EF4-FFF2-40B4-BE49-F238E27FC236}">
              <a16:creationId xmlns:a16="http://schemas.microsoft.com/office/drawing/2014/main" id="{A203EEC3-A782-F45F-F13B-985312D28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85725</xdr:colOff>
      <xdr:row>2</xdr:row>
      <xdr:rowOff>57150</xdr:rowOff>
    </xdr:from>
    <xdr:to>
      <xdr:col>15</xdr:col>
      <xdr:colOff>952500</xdr:colOff>
      <xdr:row>14</xdr:row>
      <xdr:rowOff>28575</xdr:rowOff>
    </xdr:to>
    <xdr:graphicFrame macro="">
      <xdr:nvGraphicFramePr>
        <xdr:cNvPr id="11329" name="Chart 12">
          <a:extLst>
            <a:ext uri="{FF2B5EF4-FFF2-40B4-BE49-F238E27FC236}">
              <a16:creationId xmlns:a16="http://schemas.microsoft.com/office/drawing/2014/main" id="{EE0FE46A-31BA-B5E6-15BC-C413D65A5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14</xdr:row>
      <xdr:rowOff>142875</xdr:rowOff>
    </xdr:from>
    <xdr:to>
      <xdr:col>11</xdr:col>
      <xdr:colOff>400050</xdr:colOff>
      <xdr:row>26</xdr:row>
      <xdr:rowOff>66675</xdr:rowOff>
    </xdr:to>
    <xdr:graphicFrame macro="">
      <xdr:nvGraphicFramePr>
        <xdr:cNvPr id="11330" name="Chart 13">
          <a:extLst>
            <a:ext uri="{FF2B5EF4-FFF2-40B4-BE49-F238E27FC236}">
              <a16:creationId xmlns:a16="http://schemas.microsoft.com/office/drawing/2014/main" id="{6924E4C3-A7B2-D755-D14A-9B5D6D1D7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123825</xdr:colOff>
      <xdr:row>18</xdr:row>
      <xdr:rowOff>123825</xdr:rowOff>
    </xdr:from>
    <xdr:to>
      <xdr:col>15</xdr:col>
      <xdr:colOff>1000125</xdr:colOff>
      <xdr:row>30</xdr:row>
      <xdr:rowOff>9525</xdr:rowOff>
    </xdr:to>
    <xdr:graphicFrame macro="">
      <xdr:nvGraphicFramePr>
        <xdr:cNvPr id="11331" name="Chart 14">
          <a:extLst>
            <a:ext uri="{FF2B5EF4-FFF2-40B4-BE49-F238E27FC236}">
              <a16:creationId xmlns:a16="http://schemas.microsoft.com/office/drawing/2014/main" id="{BB50F822-9DA4-9D98-AA24-26A6CC973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11</xdr:row>
      <xdr:rowOff>104775</xdr:rowOff>
    </xdr:from>
    <xdr:to>
      <xdr:col>15</xdr:col>
      <xdr:colOff>438150</xdr:colOff>
      <xdr:row>26</xdr:row>
      <xdr:rowOff>152400</xdr:rowOff>
    </xdr:to>
    <xdr:graphicFrame macro="">
      <xdr:nvGraphicFramePr>
        <xdr:cNvPr id="15375" name="Chart 2">
          <a:extLst>
            <a:ext uri="{FF2B5EF4-FFF2-40B4-BE49-F238E27FC236}">
              <a16:creationId xmlns:a16="http://schemas.microsoft.com/office/drawing/2014/main" id="{B72A30FE-3933-67FB-56B1-8D99EBE54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28575</xdr:rowOff>
    </xdr:from>
    <xdr:to>
      <xdr:col>6</xdr:col>
      <xdr:colOff>133350</xdr:colOff>
      <xdr:row>24</xdr:row>
      <xdr:rowOff>76200</xdr:rowOff>
    </xdr:to>
    <xdr:graphicFrame macro="">
      <xdr:nvGraphicFramePr>
        <xdr:cNvPr id="1040" name="Chart 1">
          <a:extLst>
            <a:ext uri="{FF2B5EF4-FFF2-40B4-BE49-F238E27FC236}">
              <a16:creationId xmlns:a16="http://schemas.microsoft.com/office/drawing/2014/main" id="{D02F612F-55B7-DF9A-08E4-12AD66DB3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</xdr:row>
      <xdr:rowOff>95250</xdr:rowOff>
    </xdr:from>
    <xdr:to>
      <xdr:col>15</xdr:col>
      <xdr:colOff>523875</xdr:colOff>
      <xdr:row>19</xdr:row>
      <xdr:rowOff>114300</xdr:rowOff>
    </xdr:to>
    <xdr:graphicFrame macro="">
      <xdr:nvGraphicFramePr>
        <xdr:cNvPr id="3088" name="Chart 1">
          <a:extLst>
            <a:ext uri="{FF2B5EF4-FFF2-40B4-BE49-F238E27FC236}">
              <a16:creationId xmlns:a16="http://schemas.microsoft.com/office/drawing/2014/main" id="{3F729F3D-D9B6-05A9-C6D0-33C7CF736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0.26872</cdr:x>
      <cdr:y>0.34908</cdr:y>
    </cdr:from>
    <cdr:to>
      <cdr:x>0.60829</cdr:x>
      <cdr:y>0.4348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2954" y="977404"/>
          <a:ext cx="1617202" cy="239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275" b="0" i="0" u="none" strike="noStrike" baseline="0">
              <a:solidFill>
                <a:srgbClr val="000000"/>
              </a:solidFill>
              <a:latin typeface="Arial"/>
              <a:cs typeface="Arial"/>
            </a:rPr>
            <a:t>Sucos preferidos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</xdr:row>
      <xdr:rowOff>66675</xdr:rowOff>
    </xdr:from>
    <xdr:to>
      <xdr:col>21</xdr:col>
      <xdr:colOff>19050</xdr:colOff>
      <xdr:row>17</xdr:row>
      <xdr:rowOff>38100</xdr:rowOff>
    </xdr:to>
    <xdr:graphicFrame macro="">
      <xdr:nvGraphicFramePr>
        <xdr:cNvPr id="4110" name="Chart 1">
          <a:extLst>
            <a:ext uri="{FF2B5EF4-FFF2-40B4-BE49-F238E27FC236}">
              <a16:creationId xmlns:a16="http://schemas.microsoft.com/office/drawing/2014/main" id="{F98BE961-EFF7-8B55-6B45-5B0065E80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3</xdr:row>
      <xdr:rowOff>57150</xdr:rowOff>
    </xdr:from>
    <xdr:to>
      <xdr:col>17</xdr:col>
      <xdr:colOff>85725</xdr:colOff>
      <xdr:row>16</xdr:row>
      <xdr:rowOff>104775</xdr:rowOff>
    </xdr:to>
    <xdr:graphicFrame macro="">
      <xdr:nvGraphicFramePr>
        <xdr:cNvPr id="6208" name="Chart 6">
          <a:extLst>
            <a:ext uri="{FF2B5EF4-FFF2-40B4-BE49-F238E27FC236}">
              <a16:creationId xmlns:a16="http://schemas.microsoft.com/office/drawing/2014/main" id="{45A36309-EF4F-D941-1169-339DD57BB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209550</xdr:colOff>
      <xdr:row>17</xdr:row>
      <xdr:rowOff>38100</xdr:rowOff>
    </xdr:from>
    <xdr:to>
      <xdr:col>17</xdr:col>
      <xdr:colOff>66675</xdr:colOff>
      <xdr:row>31</xdr:row>
      <xdr:rowOff>238125</xdr:rowOff>
    </xdr:to>
    <xdr:graphicFrame macro="">
      <xdr:nvGraphicFramePr>
        <xdr:cNvPr id="6209" name="Chart 7">
          <a:extLst>
            <a:ext uri="{FF2B5EF4-FFF2-40B4-BE49-F238E27FC236}">
              <a16:creationId xmlns:a16="http://schemas.microsoft.com/office/drawing/2014/main" id="{9D6EFD56-CC6D-6F35-476A-D3DE3474A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257175</xdr:colOff>
      <xdr:row>34</xdr:row>
      <xdr:rowOff>66675</xdr:rowOff>
    </xdr:from>
    <xdr:to>
      <xdr:col>17</xdr:col>
      <xdr:colOff>133350</xdr:colOff>
      <xdr:row>49</xdr:row>
      <xdr:rowOff>28575</xdr:rowOff>
    </xdr:to>
    <xdr:graphicFrame macro="">
      <xdr:nvGraphicFramePr>
        <xdr:cNvPr id="6210" name="Chart 10">
          <a:extLst>
            <a:ext uri="{FF2B5EF4-FFF2-40B4-BE49-F238E27FC236}">
              <a16:creationId xmlns:a16="http://schemas.microsoft.com/office/drawing/2014/main" id="{62EDBEBB-56FC-A3EE-80B8-3170ABAEC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238125</xdr:colOff>
      <xdr:row>49</xdr:row>
      <xdr:rowOff>76200</xdr:rowOff>
    </xdr:from>
    <xdr:to>
      <xdr:col>17</xdr:col>
      <xdr:colOff>104775</xdr:colOff>
      <xdr:row>63</xdr:row>
      <xdr:rowOff>57150</xdr:rowOff>
    </xdr:to>
    <xdr:graphicFrame macro="">
      <xdr:nvGraphicFramePr>
        <xdr:cNvPr id="6211" name="Chart 11">
          <a:extLst>
            <a:ext uri="{FF2B5EF4-FFF2-40B4-BE49-F238E27FC236}">
              <a16:creationId xmlns:a16="http://schemas.microsoft.com/office/drawing/2014/main" id="{ECFEBF17-7CCD-2810-5F87-B1E68CA88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34</xdr:row>
      <xdr:rowOff>85725</xdr:rowOff>
    </xdr:from>
    <xdr:to>
      <xdr:col>24</xdr:col>
      <xdr:colOff>114300</xdr:colOff>
      <xdr:row>47</xdr:row>
      <xdr:rowOff>66675</xdr:rowOff>
    </xdr:to>
    <xdr:graphicFrame macro="">
      <xdr:nvGraphicFramePr>
        <xdr:cNvPr id="8225" name="Chart 7">
          <a:extLst>
            <a:ext uri="{FF2B5EF4-FFF2-40B4-BE49-F238E27FC236}">
              <a16:creationId xmlns:a16="http://schemas.microsoft.com/office/drawing/2014/main" id="{E62628EE-D820-590D-7D40-FF982D34D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609600</xdr:colOff>
      <xdr:row>69</xdr:row>
      <xdr:rowOff>114300</xdr:rowOff>
    </xdr:from>
    <xdr:to>
      <xdr:col>4</xdr:col>
      <xdr:colOff>352425</xdr:colOff>
      <xdr:row>71</xdr:row>
      <xdr:rowOff>85725</xdr:rowOff>
    </xdr:to>
    <xdr:pic>
      <xdr:nvPicPr>
        <xdr:cNvPr id="8226" name="ipf2QIYMleSsvolWM:" descr="save_icon_jesus_saves_mousepad-p144166590906098028trak_400">
          <a:extLst>
            <a:ext uri="{FF2B5EF4-FFF2-40B4-BE49-F238E27FC236}">
              <a16:creationId xmlns:a16="http://schemas.microsoft.com/office/drawing/2014/main" id="{5BF209AD-97B6-CC9B-C1E0-13342338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32" t="24384" r="27432" b="36575"/>
        <a:stretch>
          <a:fillRect/>
        </a:stretch>
      </xdr:blipFill>
      <xdr:spPr bwMode="auto">
        <a:xfrm>
          <a:off x="1457325" y="12296775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1"/>
  <sheetViews>
    <sheetView tabSelected="1" workbookViewId="0">
      <selection activeCell="H39" sqref="H39"/>
    </sheetView>
  </sheetViews>
  <sheetFormatPr defaultRowHeight="12.75"/>
  <cols>
    <col min="1" max="1" width="4.7109375" style="2" customWidth="1"/>
    <col min="2" max="7" width="9.140625" style="2"/>
    <col min="8" max="8" width="17" style="2" customWidth="1"/>
    <col min="9" max="9" width="15.7109375" style="2" customWidth="1"/>
    <col min="10" max="10" width="9.140625" style="2"/>
    <col min="11" max="11" width="17.28515625" style="2" customWidth="1"/>
    <col min="12" max="12" width="14.42578125" style="2" customWidth="1"/>
    <col min="13" max="14" width="9.140625" style="2"/>
    <col min="15" max="15" width="19.28515625" style="2" customWidth="1"/>
    <col min="16" max="16" width="9.140625" style="27"/>
    <col min="17" max="59" width="9.140625" style="89"/>
    <col min="60" max="16384" width="9.140625" style="2"/>
  </cols>
  <sheetData>
    <row r="1" spans="1:15" ht="11.2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>
      <c r="A2" s="27"/>
    </row>
    <row r="3" spans="1:15">
      <c r="A3" s="27"/>
    </row>
    <row r="4" spans="1:15" ht="27.75">
      <c r="A4" s="27"/>
      <c r="B4" s="85" t="s">
        <v>132</v>
      </c>
    </row>
    <row r="5" spans="1:15">
      <c r="A5" s="27"/>
    </row>
    <row r="6" spans="1:15">
      <c r="A6" s="27"/>
    </row>
    <row r="7" spans="1:15" ht="14.25">
      <c r="A7" s="27"/>
      <c r="B7" s="86" t="s">
        <v>143</v>
      </c>
      <c r="C7" s="86"/>
    </row>
    <row r="8" spans="1:15" ht="15">
      <c r="A8" s="27"/>
      <c r="B8" s="86" t="s">
        <v>206</v>
      </c>
      <c r="C8" s="86"/>
    </row>
    <row r="9" spans="1:15" ht="14.25">
      <c r="A9" s="27"/>
      <c r="B9" s="86"/>
      <c r="C9" s="86"/>
      <c r="H9" s="54"/>
    </row>
    <row r="10" spans="1:15" ht="14.25">
      <c r="A10" s="27"/>
      <c r="B10" s="86"/>
      <c r="C10" s="86"/>
      <c r="H10" s="55"/>
    </row>
    <row r="11" spans="1:15" ht="14.25">
      <c r="A11" s="27"/>
      <c r="B11" s="86"/>
      <c r="C11" s="86"/>
    </row>
    <row r="12" spans="1:15" ht="14.25">
      <c r="A12" s="27"/>
      <c r="B12" s="86" t="s">
        <v>196</v>
      </c>
      <c r="C12" s="86"/>
      <c r="I12"/>
    </row>
    <row r="13" spans="1:15" ht="14.25">
      <c r="A13" s="27"/>
      <c r="B13" s="86" t="s">
        <v>190</v>
      </c>
      <c r="C13" s="86"/>
    </row>
    <row r="14" spans="1:15" ht="14.25">
      <c r="A14" s="27"/>
      <c r="B14" s="86" t="s">
        <v>197</v>
      </c>
      <c r="C14" s="86"/>
      <c r="H14"/>
    </row>
    <row r="15" spans="1:15" ht="14.25">
      <c r="A15" s="27"/>
      <c r="B15" s="86" t="s">
        <v>144</v>
      </c>
      <c r="C15" s="86"/>
    </row>
    <row r="16" spans="1:15">
      <c r="A16" s="27"/>
    </row>
    <row r="17" spans="1:11">
      <c r="A17" s="27"/>
    </row>
    <row r="18" spans="1:11">
      <c r="A18" s="27"/>
      <c r="F18"/>
    </row>
    <row r="19" spans="1:11">
      <c r="A19" s="27"/>
    </row>
    <row r="20" spans="1:11">
      <c r="A20" s="27"/>
    </row>
    <row r="21" spans="1:11">
      <c r="A21" s="27"/>
    </row>
    <row r="22" spans="1:11">
      <c r="A22" s="27"/>
    </row>
    <row r="23" spans="1:11">
      <c r="A23" s="27"/>
    </row>
    <row r="24" spans="1:11">
      <c r="A24" s="27"/>
    </row>
    <row r="25" spans="1:11">
      <c r="A25" s="27"/>
    </row>
    <row r="26" spans="1:11">
      <c r="A26" s="27"/>
      <c r="K26"/>
    </row>
    <row r="27" spans="1:11">
      <c r="A27" s="27"/>
    </row>
    <row r="28" spans="1:11">
      <c r="A28" s="27"/>
    </row>
    <row r="29" spans="1:11">
      <c r="A29" s="27"/>
    </row>
    <row r="30" spans="1:11">
      <c r="A30" s="27"/>
    </row>
    <row r="31" spans="1:11" ht="16.5" customHeight="1">
      <c r="A31" s="27"/>
    </row>
    <row r="32" spans="1:11" s="90" customFormat="1"/>
    <row r="33" s="89" customFormat="1"/>
    <row r="34" s="89" customFormat="1"/>
    <row r="35" s="89" customFormat="1"/>
    <row r="36" s="89" customFormat="1"/>
    <row r="37" s="89" customFormat="1"/>
    <row r="38" s="89" customFormat="1"/>
    <row r="39" s="89" customFormat="1"/>
    <row r="40" s="89" customFormat="1"/>
    <row r="41" s="89" customFormat="1"/>
    <row r="42" s="89" customFormat="1"/>
    <row r="43" s="89" customFormat="1"/>
    <row r="44" s="89" customFormat="1"/>
    <row r="45" s="89" customFormat="1"/>
    <row r="46" s="89" customFormat="1"/>
    <row r="47" s="89" customFormat="1"/>
    <row r="48" s="89" customFormat="1"/>
    <row r="49" s="89" customFormat="1"/>
    <row r="50" s="89" customFormat="1"/>
    <row r="51" s="89" customFormat="1"/>
    <row r="52" s="89" customFormat="1"/>
    <row r="53" s="89" customFormat="1"/>
    <row r="54" s="89" customFormat="1"/>
    <row r="55" s="89" customFormat="1"/>
    <row r="56" s="89" customFormat="1"/>
    <row r="57" s="89" customFormat="1"/>
    <row r="58" s="89" customFormat="1"/>
    <row r="59" s="89" customFormat="1"/>
    <row r="60" s="89" customFormat="1"/>
    <row r="61" s="89" customFormat="1"/>
    <row r="62" s="89" customFormat="1"/>
    <row r="63" s="89" customFormat="1"/>
    <row r="64" s="89" customFormat="1"/>
    <row r="65" s="89" customFormat="1"/>
    <row r="66" s="89" customFormat="1"/>
    <row r="67" s="89" customFormat="1"/>
    <row r="68" s="89" customFormat="1"/>
    <row r="69" s="89" customFormat="1"/>
    <row r="70" s="89" customFormat="1"/>
    <row r="71" s="89" customFormat="1"/>
    <row r="72" s="89" customFormat="1"/>
    <row r="73" s="89" customFormat="1"/>
    <row r="74" s="89" customFormat="1"/>
    <row r="75" s="89" customFormat="1"/>
    <row r="76" s="89" customFormat="1"/>
    <row r="77" s="89" customFormat="1"/>
    <row r="78" s="89" customFormat="1"/>
    <row r="79" s="89" customFormat="1"/>
    <row r="80" s="89" customFormat="1"/>
    <row r="81" s="89" customFormat="1"/>
    <row r="82" s="89" customFormat="1"/>
    <row r="83" s="89" customFormat="1"/>
    <row r="84" s="89" customFormat="1"/>
    <row r="85" s="89" customFormat="1"/>
    <row r="86" s="89" customFormat="1"/>
    <row r="87" s="89" customFormat="1"/>
    <row r="88" s="89" customFormat="1"/>
    <row r="89" s="89" customFormat="1"/>
    <row r="90" s="89" customFormat="1"/>
    <row r="91" s="89" customFormat="1"/>
    <row r="92" s="89" customFormat="1"/>
    <row r="93" s="89" customFormat="1"/>
    <row r="94" s="89" customFormat="1"/>
    <row r="95" s="89" customFormat="1"/>
    <row r="96" s="89" customFormat="1"/>
    <row r="97" s="89" customFormat="1"/>
    <row r="98" s="89" customFormat="1"/>
    <row r="99" s="89" customFormat="1"/>
    <row r="100" s="89" customFormat="1"/>
    <row r="101" s="89" customFormat="1"/>
    <row r="102" s="89" customFormat="1"/>
    <row r="103" s="89" customFormat="1"/>
    <row r="104" s="89" customFormat="1"/>
    <row r="105" s="89" customFormat="1"/>
    <row r="106" s="89" customFormat="1"/>
    <row r="107" s="89" customFormat="1"/>
    <row r="108" s="89" customFormat="1"/>
    <row r="109" s="89" customFormat="1"/>
    <row r="110" s="89" customFormat="1"/>
    <row r="111" s="89" customFormat="1"/>
    <row r="112" s="89" customFormat="1"/>
    <row r="113" s="89" customFormat="1"/>
    <row r="114" s="89" customFormat="1"/>
    <row r="115" s="89" customFormat="1"/>
    <row r="116" s="89" customFormat="1"/>
    <row r="117" s="89" customFormat="1"/>
    <row r="118" s="89" customFormat="1"/>
    <row r="119" s="89" customFormat="1"/>
    <row r="120" s="89" customFormat="1"/>
    <row r="121" s="89" customFormat="1"/>
    <row r="122" s="89" customFormat="1"/>
    <row r="123" s="89" customFormat="1"/>
    <row r="124" s="89" customFormat="1"/>
    <row r="125" s="89" customFormat="1"/>
    <row r="126" s="89" customFormat="1"/>
    <row r="127" s="89" customFormat="1"/>
    <row r="128" s="89" customFormat="1"/>
    <row r="129" s="89" customFormat="1"/>
    <row r="130" s="89" customFormat="1"/>
    <row r="131" s="89" customFormat="1"/>
    <row r="132" s="89" customFormat="1"/>
    <row r="133" s="89" customFormat="1"/>
    <row r="134" s="89" customFormat="1"/>
    <row r="135" s="89" customFormat="1"/>
    <row r="136" s="89" customFormat="1"/>
    <row r="137" s="89" customFormat="1"/>
    <row r="138" s="89" customFormat="1"/>
    <row r="139" s="89" customFormat="1"/>
    <row r="140" s="89" customFormat="1"/>
    <row r="141" s="89" customFormat="1"/>
    <row r="142" s="89" customFormat="1"/>
    <row r="143" s="89" customFormat="1"/>
    <row r="144" s="89" customFormat="1"/>
    <row r="145" s="89" customFormat="1"/>
    <row r="146" s="89" customFormat="1"/>
    <row r="147" s="89" customFormat="1"/>
    <row r="148" s="89" customFormat="1"/>
    <row r="149" s="89" customFormat="1"/>
    <row r="150" s="89" customFormat="1"/>
    <row r="151" s="89" customFormat="1"/>
    <row r="152" s="89" customFormat="1"/>
    <row r="153" s="89" customFormat="1"/>
    <row r="154" s="89" customFormat="1"/>
    <row r="155" s="89" customFormat="1"/>
    <row r="156" s="89" customFormat="1"/>
    <row r="157" s="89" customFormat="1"/>
    <row r="158" s="89" customFormat="1"/>
    <row r="159" s="89" customFormat="1"/>
    <row r="160" s="89" customFormat="1"/>
    <row r="161" s="89" customFormat="1"/>
    <row r="162" s="89" customFormat="1"/>
    <row r="163" s="89" customFormat="1"/>
    <row r="164" s="89" customFormat="1"/>
    <row r="165" s="89" customFormat="1"/>
    <row r="166" s="89" customFormat="1"/>
    <row r="167" s="89" customFormat="1"/>
    <row r="168" s="89" customFormat="1"/>
    <row r="169" s="89" customFormat="1"/>
    <row r="170" s="89" customFormat="1"/>
    <row r="171" s="89" customFormat="1"/>
  </sheetData>
  <sheetProtection selectLockedCells="1"/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21"/>
  <sheetViews>
    <sheetView workbookViewId="0">
      <selection activeCell="I65" sqref="I65"/>
    </sheetView>
  </sheetViews>
  <sheetFormatPr defaultRowHeight="12.75"/>
  <cols>
    <col min="1" max="1" width="8.7109375" style="57" customWidth="1"/>
    <col min="2" max="2" width="6.85546875" style="56" customWidth="1"/>
    <col min="3" max="3" width="6.28515625" style="56" customWidth="1"/>
    <col min="4" max="4" width="5.85546875" style="56" customWidth="1"/>
    <col min="5" max="5" width="7.5703125" style="56" customWidth="1"/>
    <col min="6" max="6" width="18.140625" style="56" customWidth="1"/>
    <col min="7" max="7" width="15.5703125" style="56" customWidth="1"/>
    <col min="8" max="8" width="9.140625" style="56"/>
    <col min="9" max="9" width="12.5703125" style="56" customWidth="1"/>
    <col min="10" max="10" width="9.140625" style="56"/>
    <col min="11" max="11" width="14.42578125" style="56" customWidth="1"/>
    <col min="12" max="12" width="8.85546875" style="56" customWidth="1"/>
    <col min="13" max="14" width="9.140625" style="56"/>
    <col min="15" max="15" width="11.5703125" style="56" customWidth="1"/>
    <col min="16" max="16" width="17" style="56" customWidth="1"/>
    <col min="17" max="17" width="9.140625" style="57"/>
    <col min="18" max="92" width="9.140625" style="92"/>
    <col min="93" max="16384" width="9.140625" style="56"/>
  </cols>
  <sheetData>
    <row r="1" spans="1:92" s="28" customFormat="1" ht="11.25" customHeight="1"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</row>
    <row r="2" spans="1:92" ht="33.75" customHeight="1">
      <c r="A2" s="28"/>
      <c r="B2" s="12"/>
      <c r="D2" s="12"/>
      <c r="E2" s="53" t="s">
        <v>133</v>
      </c>
      <c r="M2" s="65" t="s">
        <v>141</v>
      </c>
    </row>
    <row r="4" spans="1:92">
      <c r="D4" s="56" t="s">
        <v>142</v>
      </c>
    </row>
    <row r="5" spans="1:92">
      <c r="C5" s="56" t="s">
        <v>183</v>
      </c>
    </row>
    <row r="8" spans="1:92">
      <c r="V8" s="92" t="s">
        <v>137</v>
      </c>
    </row>
    <row r="9" spans="1:92">
      <c r="C9" s="65" t="s">
        <v>140</v>
      </c>
      <c r="U9" s="92" t="s">
        <v>134</v>
      </c>
      <c r="V9" s="92">
        <v>5</v>
      </c>
    </row>
    <row r="10" spans="1:92">
      <c r="U10" s="92" t="s">
        <v>135</v>
      </c>
      <c r="V10" s="92">
        <v>10</v>
      </c>
    </row>
    <row r="11" spans="1:92">
      <c r="U11" s="92" t="s">
        <v>136</v>
      </c>
      <c r="V11" s="92">
        <v>8</v>
      </c>
    </row>
    <row r="14" spans="1:92">
      <c r="H14" s="65" t="s">
        <v>138</v>
      </c>
    </row>
    <row r="18" spans="1:13">
      <c r="M18" s="65" t="s">
        <v>139</v>
      </c>
    </row>
    <row r="29" spans="1:13">
      <c r="C29" s="12"/>
      <c r="D29" s="12"/>
      <c r="E29" s="12"/>
      <c r="F29" s="12"/>
      <c r="G29" s="12"/>
    </row>
    <row r="31" spans="1:13">
      <c r="D31" s="12"/>
      <c r="E31" s="12"/>
      <c r="F31" s="12"/>
      <c r="G31" s="12"/>
      <c r="H31" s="12"/>
    </row>
    <row r="32" spans="1:13" s="92" customFormat="1">
      <c r="A32" s="91"/>
      <c r="B32" s="91"/>
    </row>
    <row r="33" s="92" customFormat="1"/>
    <row r="34" s="92" customFormat="1"/>
    <row r="35" s="92" customFormat="1"/>
    <row r="36" s="92" customFormat="1"/>
    <row r="37" s="92" customFormat="1"/>
    <row r="38" s="92" customFormat="1"/>
    <row r="39" s="92" customFormat="1"/>
    <row r="40" s="92" customFormat="1"/>
    <row r="41" s="92" customFormat="1"/>
    <row r="42" s="92" customFormat="1"/>
    <row r="43" s="92" customFormat="1"/>
    <row r="44" s="92" customFormat="1"/>
    <row r="45" s="92" customFormat="1"/>
    <row r="46" s="92" customFormat="1"/>
    <row r="47" s="92" customFormat="1"/>
    <row r="48" s="92" customFormat="1"/>
    <row r="49" s="92" customFormat="1"/>
    <row r="50" s="92" customFormat="1"/>
    <row r="51" s="92" customFormat="1"/>
    <row r="52" s="92" customFormat="1"/>
    <row r="53" s="92" customFormat="1"/>
    <row r="54" s="92" customFormat="1"/>
    <row r="55" s="92" customFormat="1"/>
    <row r="56" s="92" customFormat="1"/>
    <row r="57" s="92" customFormat="1"/>
    <row r="58" s="92" customFormat="1"/>
    <row r="59" s="92" customFormat="1"/>
    <row r="60" s="92" customFormat="1"/>
    <row r="61" s="92" customFormat="1"/>
    <row r="62" s="92" customFormat="1"/>
    <row r="63" s="92" customFormat="1"/>
    <row r="64" s="92" customFormat="1"/>
    <row r="65" s="92" customFormat="1"/>
    <row r="66" s="92" customFormat="1"/>
    <row r="67" s="92" customFormat="1"/>
    <row r="68" s="92" customFormat="1"/>
    <row r="69" s="92" customFormat="1"/>
    <row r="70" s="92" customFormat="1"/>
    <row r="71" s="92" customFormat="1"/>
    <row r="72" s="92" customFormat="1"/>
    <row r="73" s="92" customFormat="1"/>
    <row r="74" s="92" customFormat="1"/>
    <row r="75" s="92" customFormat="1"/>
    <row r="76" s="92" customFormat="1"/>
    <row r="77" s="92" customFormat="1"/>
    <row r="78" s="92" customFormat="1"/>
    <row r="79" s="92" customFormat="1"/>
    <row r="80" s="92" customFormat="1"/>
    <row r="81" s="92" customFormat="1"/>
    <row r="82" s="92" customFormat="1"/>
    <row r="83" s="92" customFormat="1"/>
    <row r="84" s="92" customFormat="1"/>
    <row r="85" s="92" customFormat="1"/>
    <row r="86" s="92" customFormat="1"/>
    <row r="87" s="92" customFormat="1"/>
    <row r="88" s="92" customFormat="1"/>
    <row r="89" s="92" customFormat="1"/>
    <row r="90" s="92" customFormat="1"/>
    <row r="91" s="92" customFormat="1"/>
    <row r="92" s="92" customFormat="1"/>
    <row r="93" s="92" customFormat="1"/>
    <row r="94" s="92" customFormat="1"/>
    <row r="95" s="92" customFormat="1"/>
    <row r="96" s="92" customFormat="1"/>
    <row r="97" s="92" customFormat="1"/>
    <row r="98" s="92" customFormat="1"/>
    <row r="99" s="92" customFormat="1"/>
    <row r="100" s="92" customFormat="1"/>
    <row r="101" s="92" customFormat="1"/>
    <row r="102" s="92" customFormat="1"/>
    <row r="103" s="92" customFormat="1"/>
    <row r="104" s="92" customFormat="1"/>
    <row r="105" s="92" customFormat="1"/>
    <row r="106" s="92" customFormat="1"/>
    <row r="107" s="92" customFormat="1"/>
    <row r="108" s="92" customFormat="1"/>
    <row r="109" s="92" customFormat="1"/>
    <row r="110" s="92" customFormat="1"/>
    <row r="111" s="92" customFormat="1"/>
    <row r="112" s="92" customFormat="1"/>
    <row r="113" s="92" customFormat="1"/>
    <row r="114" s="92" customFormat="1"/>
    <row r="115" s="92" customFormat="1"/>
    <row r="116" s="92" customFormat="1"/>
    <row r="117" s="92" customFormat="1"/>
    <row r="118" s="92" customFormat="1"/>
    <row r="119" s="92" customFormat="1"/>
    <row r="120" s="92" customFormat="1"/>
    <row r="121" s="92" customFormat="1"/>
    <row r="122" s="92" customFormat="1"/>
    <row r="123" s="92" customFormat="1"/>
    <row r="124" s="92" customFormat="1"/>
    <row r="125" s="92" customFormat="1"/>
    <row r="126" s="92" customFormat="1"/>
    <row r="127" s="92" customFormat="1"/>
    <row r="128" s="92" customFormat="1"/>
    <row r="129" s="92" customFormat="1"/>
    <row r="130" s="92" customFormat="1"/>
    <row r="131" s="92" customFormat="1"/>
    <row r="132" s="92" customFormat="1"/>
    <row r="133" s="92" customFormat="1"/>
    <row r="134" s="92" customFormat="1"/>
    <row r="135" s="92" customFormat="1"/>
    <row r="136" s="92" customFormat="1"/>
    <row r="137" s="92" customFormat="1"/>
    <row r="138" s="92" customFormat="1"/>
    <row r="139" s="92" customFormat="1"/>
    <row r="140" s="92" customFormat="1"/>
    <row r="141" s="92" customFormat="1"/>
    <row r="142" s="92" customFormat="1"/>
    <row r="143" s="92" customFormat="1"/>
    <row r="144" s="92" customFormat="1"/>
    <row r="145" s="92" customFormat="1"/>
    <row r="146" s="92" customFormat="1"/>
    <row r="147" s="92" customFormat="1"/>
    <row r="148" s="92" customFormat="1"/>
    <row r="149" s="92" customFormat="1"/>
    <row r="150" s="92" customFormat="1"/>
    <row r="151" s="92" customFormat="1"/>
    <row r="152" s="92" customFormat="1"/>
    <row r="153" s="92" customFormat="1"/>
    <row r="154" s="92" customFormat="1"/>
    <row r="155" s="92" customFormat="1"/>
    <row r="156" s="92" customFormat="1"/>
    <row r="157" s="92" customFormat="1"/>
    <row r="158" s="92" customFormat="1"/>
    <row r="159" s="92" customFormat="1"/>
    <row r="160" s="92" customFormat="1"/>
    <row r="161" s="92" customFormat="1"/>
    <row r="162" s="92" customFormat="1"/>
    <row r="163" s="92" customFormat="1"/>
    <row r="164" s="92" customFormat="1"/>
    <row r="165" s="92" customFormat="1"/>
    <row r="166" s="92" customFormat="1"/>
    <row r="167" s="92" customFormat="1"/>
    <row r="168" s="92" customFormat="1"/>
    <row r="169" s="92" customFormat="1"/>
    <row r="170" s="92" customFormat="1"/>
    <row r="171" s="92" customFormat="1"/>
    <row r="172" s="92" customFormat="1"/>
    <row r="173" s="92" customFormat="1"/>
    <row r="174" s="92" customFormat="1"/>
    <row r="175" s="92" customFormat="1"/>
    <row r="176" s="92" customFormat="1"/>
    <row r="177" s="92" customFormat="1"/>
    <row r="178" s="92" customFormat="1"/>
    <row r="179" s="92" customFormat="1"/>
    <row r="180" s="92" customFormat="1"/>
    <row r="181" s="92" customFormat="1"/>
    <row r="182" s="92" customFormat="1"/>
    <row r="183" s="92" customFormat="1"/>
    <row r="184" s="92" customFormat="1"/>
    <row r="185" s="92" customFormat="1"/>
    <row r="186" s="92" customFormat="1"/>
    <row r="187" s="92" customFormat="1"/>
    <row r="188" s="92" customFormat="1"/>
    <row r="189" s="92" customFormat="1"/>
    <row r="190" s="92" customFormat="1"/>
    <row r="191" s="92" customFormat="1"/>
    <row r="192" s="92" customFormat="1"/>
    <row r="193" s="92" customFormat="1"/>
    <row r="194" s="92" customFormat="1"/>
    <row r="195" s="92" customFormat="1"/>
    <row r="196" s="92" customFormat="1"/>
    <row r="197" s="92" customFormat="1"/>
    <row r="198" s="92" customFormat="1"/>
    <row r="199" s="92" customFormat="1"/>
    <row r="200" s="92" customFormat="1"/>
    <row r="201" s="92" customFormat="1"/>
    <row r="202" s="92" customFormat="1"/>
    <row r="203" s="92" customFormat="1"/>
    <row r="204" s="92" customFormat="1"/>
    <row r="205" s="92" customFormat="1"/>
    <row r="206" s="92" customFormat="1"/>
    <row r="207" s="92" customFormat="1"/>
    <row r="208" s="92" customFormat="1"/>
    <row r="209" s="92" customFormat="1"/>
    <row r="210" s="92" customFormat="1"/>
    <row r="211" s="92" customFormat="1"/>
    <row r="212" s="92" customFormat="1"/>
    <row r="213" s="92" customFormat="1"/>
    <row r="214" s="92" customFormat="1"/>
    <row r="215" s="92" customFormat="1"/>
    <row r="216" s="92" customFormat="1"/>
    <row r="217" s="92" customFormat="1"/>
    <row r="218" s="92" customFormat="1"/>
    <row r="219" s="92" customFormat="1"/>
    <row r="220" s="92" customFormat="1"/>
    <row r="221" s="92" customFormat="1"/>
    <row r="222" s="92" customFormat="1"/>
    <row r="223" s="92" customFormat="1"/>
    <row r="224" s="92" customFormat="1"/>
    <row r="225" s="92" customFormat="1"/>
    <row r="226" s="92" customFormat="1"/>
    <row r="227" s="92" customFormat="1"/>
    <row r="228" s="92" customFormat="1"/>
    <row r="229" s="92" customFormat="1"/>
    <row r="230" s="92" customFormat="1"/>
    <row r="231" s="92" customFormat="1"/>
    <row r="232" s="92" customFormat="1"/>
    <row r="233" s="92" customFormat="1"/>
    <row r="234" s="92" customFormat="1"/>
    <row r="235" s="92" customFormat="1"/>
    <row r="236" s="92" customFormat="1"/>
    <row r="237" s="92" customFormat="1"/>
    <row r="238" s="92" customFormat="1"/>
    <row r="239" s="92" customFormat="1"/>
    <row r="240" s="92" customFormat="1"/>
    <row r="241" s="92" customFormat="1"/>
    <row r="242" s="92" customFormat="1"/>
    <row r="243" s="92" customFormat="1"/>
    <row r="244" s="92" customFormat="1"/>
    <row r="245" s="92" customFormat="1"/>
    <row r="246" s="92" customFormat="1"/>
    <row r="247" s="92" customFormat="1"/>
    <row r="248" s="92" customFormat="1"/>
    <row r="249" s="92" customFormat="1"/>
    <row r="250" s="92" customFormat="1"/>
    <row r="251" s="92" customFormat="1"/>
    <row r="252" s="92" customFormat="1"/>
    <row r="253" s="92" customFormat="1"/>
    <row r="254" s="92" customFormat="1"/>
    <row r="255" s="92" customFormat="1"/>
    <row r="256" s="92" customFormat="1"/>
    <row r="257" s="92" customFormat="1"/>
    <row r="258" s="92" customFormat="1"/>
    <row r="259" s="92" customFormat="1"/>
    <row r="260" s="92" customFormat="1"/>
    <row r="261" s="92" customFormat="1"/>
    <row r="262" s="92" customFormat="1"/>
    <row r="263" s="92" customFormat="1"/>
    <row r="264" s="92" customFormat="1"/>
    <row r="265" s="92" customFormat="1"/>
    <row r="266" s="92" customFormat="1"/>
    <row r="267" s="92" customFormat="1"/>
    <row r="268" s="92" customFormat="1"/>
    <row r="269" s="92" customFormat="1"/>
    <row r="270" s="92" customFormat="1"/>
    <row r="271" s="92" customFormat="1"/>
    <row r="272" s="92" customFormat="1"/>
    <row r="273" s="92" customFormat="1"/>
    <row r="274" s="92" customFormat="1"/>
    <row r="275" s="92" customFormat="1"/>
    <row r="276" s="92" customFormat="1"/>
    <row r="277" s="92" customFormat="1"/>
    <row r="278" s="92" customFormat="1"/>
    <row r="279" s="92" customFormat="1"/>
    <row r="280" s="92" customFormat="1"/>
    <row r="281" s="92" customFormat="1"/>
    <row r="282" s="92" customFormat="1"/>
    <row r="283" s="92" customFormat="1"/>
    <row r="284" s="92" customFormat="1"/>
    <row r="285" s="92" customFormat="1"/>
    <row r="286" s="92" customFormat="1"/>
    <row r="287" s="92" customFormat="1"/>
    <row r="288" s="92" customFormat="1"/>
    <row r="289" s="92" customFormat="1"/>
    <row r="290" s="92" customFormat="1"/>
    <row r="291" s="92" customFormat="1"/>
    <row r="292" s="92" customFormat="1"/>
    <row r="293" s="92" customFormat="1"/>
    <row r="294" s="92" customFormat="1"/>
    <row r="295" s="92" customFormat="1"/>
    <row r="296" s="92" customFormat="1"/>
    <row r="297" s="92" customFormat="1"/>
    <row r="298" s="92" customFormat="1"/>
    <row r="299" s="92" customFormat="1"/>
    <row r="300" s="92" customFormat="1"/>
    <row r="301" s="92" customFormat="1"/>
    <row r="302" s="92" customFormat="1"/>
    <row r="303" s="92" customFormat="1"/>
    <row r="304" s="92" customFormat="1"/>
    <row r="305" s="92" customFormat="1"/>
    <row r="306" s="92" customFormat="1"/>
    <row r="307" s="92" customFormat="1"/>
    <row r="308" s="92" customFormat="1"/>
    <row r="309" s="92" customFormat="1"/>
    <row r="310" s="92" customFormat="1"/>
    <row r="311" s="92" customFormat="1"/>
    <row r="312" s="92" customFormat="1"/>
    <row r="313" s="92" customFormat="1"/>
    <row r="314" s="92" customFormat="1"/>
    <row r="315" s="92" customFormat="1"/>
    <row r="316" s="92" customFormat="1"/>
    <row r="317" s="92" customFormat="1"/>
    <row r="318" s="92" customFormat="1"/>
    <row r="319" s="92" customFormat="1"/>
    <row r="320" s="92" customFormat="1"/>
    <row r="321" s="92" customFormat="1"/>
    <row r="322" s="92" customFormat="1"/>
    <row r="323" s="92" customFormat="1"/>
    <row r="324" s="92" customFormat="1"/>
    <row r="325" s="92" customFormat="1"/>
    <row r="326" s="92" customFormat="1"/>
    <row r="327" s="92" customFormat="1"/>
    <row r="328" s="92" customFormat="1"/>
    <row r="329" s="92" customFormat="1"/>
    <row r="330" s="92" customFormat="1"/>
    <row r="331" s="92" customFormat="1"/>
    <row r="332" s="92" customFormat="1"/>
    <row r="333" s="92" customFormat="1"/>
    <row r="334" s="92" customFormat="1"/>
    <row r="335" s="92" customFormat="1"/>
    <row r="336" s="92" customFormat="1"/>
    <row r="337" s="92" customFormat="1"/>
    <row r="338" s="92" customFormat="1"/>
    <row r="339" s="92" customFormat="1"/>
    <row r="340" s="92" customFormat="1"/>
    <row r="341" s="92" customFormat="1"/>
    <row r="342" s="92" customFormat="1"/>
    <row r="343" s="92" customFormat="1"/>
    <row r="344" s="92" customFormat="1"/>
    <row r="345" s="92" customFormat="1"/>
    <row r="346" s="92" customFormat="1"/>
    <row r="347" s="92" customFormat="1"/>
    <row r="348" s="92" customFormat="1"/>
    <row r="349" s="92" customFormat="1"/>
    <row r="350" s="92" customFormat="1"/>
    <row r="351" s="92" customFormat="1"/>
    <row r="352" s="92" customFormat="1"/>
    <row r="353" s="92" customFormat="1"/>
    <row r="354" s="92" customFormat="1"/>
    <row r="355" s="92" customFormat="1"/>
    <row r="356" s="92" customFormat="1"/>
    <row r="357" s="92" customFormat="1"/>
    <row r="358" s="92" customFormat="1"/>
    <row r="359" s="92" customFormat="1"/>
    <row r="360" s="92" customFormat="1"/>
    <row r="361" s="92" customFormat="1"/>
    <row r="362" s="92" customFormat="1"/>
    <row r="363" s="92" customFormat="1"/>
    <row r="364" s="92" customFormat="1"/>
    <row r="365" s="92" customFormat="1"/>
    <row r="366" s="92" customFormat="1"/>
    <row r="367" s="92" customFormat="1"/>
    <row r="368" s="92" customFormat="1"/>
    <row r="369" s="92" customFormat="1"/>
    <row r="370" s="92" customFormat="1"/>
    <row r="371" s="92" customFormat="1"/>
    <row r="372" s="92" customFormat="1"/>
    <row r="373" s="92" customFormat="1"/>
    <row r="374" s="92" customFormat="1"/>
    <row r="375" s="92" customFormat="1"/>
    <row r="376" s="92" customFormat="1"/>
    <row r="377" s="92" customFormat="1"/>
    <row r="378" s="92" customFormat="1"/>
    <row r="379" s="92" customFormat="1"/>
    <row r="380" s="92" customFormat="1"/>
    <row r="381" s="92" customFormat="1"/>
    <row r="382" s="92" customFormat="1"/>
    <row r="383" s="92" customFormat="1"/>
    <row r="384" s="92" customFormat="1"/>
    <row r="385" s="92" customFormat="1"/>
    <row r="386" s="92" customFormat="1"/>
    <row r="387" s="92" customFormat="1"/>
    <row r="388" s="92" customFormat="1"/>
    <row r="389" s="92" customFormat="1"/>
    <row r="390" s="92" customFormat="1"/>
    <row r="391" s="92" customFormat="1"/>
    <row r="392" s="92" customFormat="1"/>
    <row r="393" s="92" customFormat="1"/>
    <row r="394" s="92" customFormat="1"/>
    <row r="395" s="92" customFormat="1"/>
    <row r="396" s="92" customFormat="1"/>
    <row r="397" s="92" customFormat="1"/>
    <row r="398" s="92" customFormat="1"/>
    <row r="399" s="92" customFormat="1"/>
    <row r="400" s="92" customFormat="1"/>
    <row r="401" s="92" customFormat="1"/>
    <row r="402" s="92" customFormat="1"/>
    <row r="403" s="92" customFormat="1"/>
    <row r="404" s="92" customFormat="1"/>
    <row r="405" s="92" customFormat="1"/>
    <row r="406" s="92" customFormat="1"/>
    <row r="407" s="92" customFormat="1"/>
    <row r="408" s="92" customFormat="1"/>
    <row r="409" s="92" customFormat="1"/>
    <row r="410" s="92" customFormat="1"/>
    <row r="411" s="92" customFormat="1"/>
    <row r="412" s="92" customFormat="1"/>
    <row r="413" s="92" customFormat="1"/>
    <row r="414" s="92" customFormat="1"/>
    <row r="415" s="92" customFormat="1"/>
    <row r="416" s="92" customFormat="1"/>
    <row r="417" s="92" customFormat="1"/>
    <row r="418" s="92" customFormat="1"/>
    <row r="419" s="92" customFormat="1"/>
    <row r="420" s="92" customFormat="1"/>
    <row r="421" s="92" customFormat="1"/>
    <row r="422" s="92" customFormat="1"/>
    <row r="423" s="92" customFormat="1"/>
    <row r="424" s="92" customFormat="1"/>
    <row r="425" s="92" customFormat="1"/>
    <row r="426" s="92" customFormat="1"/>
    <row r="427" s="92" customFormat="1"/>
    <row r="428" s="92" customFormat="1"/>
    <row r="429" s="92" customFormat="1"/>
    <row r="430" s="92" customFormat="1"/>
    <row r="431" s="92" customFormat="1"/>
    <row r="432" s="92" customFormat="1"/>
    <row r="433" s="92" customFormat="1"/>
    <row r="434" s="92" customFormat="1"/>
    <row r="435" s="92" customFormat="1"/>
    <row r="436" s="92" customFormat="1"/>
    <row r="437" s="92" customFormat="1"/>
    <row r="438" s="92" customFormat="1"/>
    <row r="439" s="92" customFormat="1"/>
    <row r="440" s="92" customFormat="1"/>
    <row r="441" s="92" customFormat="1"/>
    <row r="442" s="92" customFormat="1"/>
    <row r="443" s="92" customFormat="1"/>
    <row r="444" s="92" customFormat="1"/>
    <row r="445" s="92" customFormat="1"/>
    <row r="446" s="92" customFormat="1"/>
    <row r="447" s="92" customFormat="1"/>
    <row r="448" s="92" customFormat="1"/>
    <row r="449" s="92" customFormat="1"/>
    <row r="450" s="92" customFormat="1"/>
    <row r="451" s="92" customFormat="1"/>
    <row r="452" s="92" customFormat="1"/>
    <row r="453" s="92" customFormat="1"/>
    <row r="454" s="92" customFormat="1"/>
    <row r="455" s="92" customFormat="1"/>
    <row r="456" s="92" customFormat="1"/>
    <row r="457" s="92" customFormat="1"/>
    <row r="458" s="92" customFormat="1"/>
    <row r="459" s="92" customFormat="1"/>
    <row r="460" s="92" customFormat="1"/>
    <row r="461" s="92" customFormat="1"/>
    <row r="462" s="92" customFormat="1"/>
    <row r="463" s="92" customFormat="1"/>
    <row r="464" s="92" customFormat="1"/>
    <row r="465" s="92" customFormat="1"/>
    <row r="466" s="92" customFormat="1"/>
    <row r="467" s="92" customFormat="1"/>
    <row r="468" s="92" customFormat="1"/>
    <row r="469" s="92" customFormat="1"/>
    <row r="470" s="92" customFormat="1"/>
    <row r="471" s="92" customFormat="1"/>
    <row r="472" s="92" customFormat="1"/>
    <row r="473" s="92" customFormat="1"/>
    <row r="474" s="92" customFormat="1"/>
    <row r="475" s="92" customFormat="1"/>
    <row r="476" s="92" customFormat="1"/>
    <row r="477" s="92" customFormat="1"/>
    <row r="478" s="92" customFormat="1"/>
    <row r="479" s="92" customFormat="1"/>
    <row r="480" s="92" customFormat="1"/>
    <row r="481" s="92" customFormat="1"/>
    <row r="482" s="92" customFormat="1"/>
    <row r="483" s="92" customFormat="1"/>
    <row r="484" s="92" customFormat="1"/>
    <row r="485" s="92" customFormat="1"/>
    <row r="486" s="92" customFormat="1"/>
    <row r="487" s="92" customFormat="1"/>
    <row r="488" s="92" customFormat="1"/>
    <row r="489" s="92" customFormat="1"/>
    <row r="490" s="92" customFormat="1"/>
    <row r="491" s="92" customFormat="1"/>
    <row r="492" s="92" customFormat="1"/>
    <row r="493" s="92" customFormat="1"/>
    <row r="494" s="92" customFormat="1"/>
    <row r="495" s="92" customFormat="1"/>
    <row r="496" s="92" customFormat="1"/>
    <row r="497" s="92" customFormat="1"/>
    <row r="498" s="92" customFormat="1"/>
    <row r="499" s="92" customFormat="1"/>
    <row r="500" s="92" customFormat="1"/>
    <row r="501" s="92" customFormat="1"/>
    <row r="502" s="92" customFormat="1"/>
    <row r="503" s="92" customFormat="1"/>
    <row r="504" s="92" customFormat="1"/>
    <row r="505" s="92" customFormat="1"/>
    <row r="506" s="92" customFormat="1"/>
    <row r="507" s="92" customFormat="1"/>
    <row r="508" s="92" customFormat="1"/>
    <row r="509" s="92" customFormat="1"/>
    <row r="510" s="92" customFormat="1"/>
    <row r="511" s="92" customFormat="1"/>
    <row r="512" s="92" customFormat="1"/>
    <row r="513" s="92" customFormat="1"/>
    <row r="514" s="92" customFormat="1"/>
    <row r="515" s="92" customFormat="1"/>
    <row r="516" s="92" customFormat="1"/>
    <row r="517" s="92" customFormat="1"/>
    <row r="518" s="92" customFormat="1"/>
    <row r="519" s="92" customFormat="1"/>
    <row r="520" s="92" customFormat="1"/>
    <row r="521" s="92" customFormat="1"/>
  </sheetData>
  <sheetProtection selectLockedCells="1"/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0"/>
  <sheetViews>
    <sheetView workbookViewId="0">
      <selection activeCell="H37" sqref="H37"/>
    </sheetView>
  </sheetViews>
  <sheetFormatPr defaultRowHeight="12.75"/>
  <cols>
    <col min="1" max="1" width="1.85546875" style="27" customWidth="1"/>
    <col min="2" max="2" width="2.7109375" style="2" customWidth="1"/>
    <col min="3" max="3" width="2.42578125" style="2" customWidth="1"/>
    <col min="4" max="12" width="9.140625" style="2"/>
    <col min="13" max="13" width="22.140625" style="2" customWidth="1"/>
    <col min="14" max="14" width="7.5703125" style="2" customWidth="1"/>
    <col min="15" max="15" width="9.140625" style="2"/>
    <col min="16" max="16" width="10" style="2" customWidth="1"/>
    <col min="17" max="17" width="4.42578125" style="89" customWidth="1"/>
    <col min="18" max="53" width="9.140625" style="89"/>
    <col min="54" max="16384" width="9.140625" style="2"/>
  </cols>
  <sheetData>
    <row r="1" spans="2:16" ht="9" customHeight="1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2:16" ht="45.75" customHeight="1">
      <c r="B2" s="12"/>
      <c r="E2" s="53" t="s">
        <v>165</v>
      </c>
      <c r="F2" s="56"/>
      <c r="G2" s="56"/>
      <c r="H2" s="56"/>
    </row>
    <row r="3" spans="2:16">
      <c r="B3" s="56"/>
      <c r="C3" s="56"/>
      <c r="D3" s="56"/>
      <c r="E3" s="56"/>
      <c r="F3" s="56"/>
      <c r="G3" s="56"/>
      <c r="H3" s="56"/>
    </row>
    <row r="4" spans="2:16">
      <c r="M4" s="2" t="s">
        <v>173</v>
      </c>
    </row>
    <row r="5" spans="2:16">
      <c r="B5" s="2" t="s">
        <v>177</v>
      </c>
    </row>
    <row r="7" spans="2:16">
      <c r="G7" s="2" t="s">
        <v>191</v>
      </c>
    </row>
    <row r="9" spans="2:16" ht="9" customHeight="1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1" spans="2:16">
      <c r="C11" s="2" t="s">
        <v>192</v>
      </c>
    </row>
    <row r="14" spans="2:16">
      <c r="L14" s="72" t="s">
        <v>163</v>
      </c>
      <c r="M14" s="72" t="s">
        <v>164</v>
      </c>
    </row>
    <row r="15" spans="2:16">
      <c r="C15" s="20"/>
      <c r="D15" s="2" t="s">
        <v>166</v>
      </c>
      <c r="H15" s="11"/>
      <c r="I15" s="38">
        <v>3</v>
      </c>
      <c r="J15" s="9" t="str">
        <f>IF(I15="","digite",IF(I15=3,"Muito bem!","Leia o texto"))</f>
        <v>Muito bem!</v>
      </c>
      <c r="L15" s="2" t="s">
        <v>160</v>
      </c>
      <c r="M15" s="2">
        <v>25</v>
      </c>
    </row>
    <row r="16" spans="2:16">
      <c r="L16" s="2" t="s">
        <v>161</v>
      </c>
      <c r="M16" s="2">
        <v>35</v>
      </c>
    </row>
    <row r="17" spans="1:14">
      <c r="C17" s="10"/>
      <c r="D17" s="2" t="s">
        <v>167</v>
      </c>
      <c r="I17" s="38">
        <v>1</v>
      </c>
      <c r="J17" s="9" t="str">
        <f>IF(I17="","digite",IF(I17=1,"Acertou!","Ver gráfico"))</f>
        <v>Acertou!</v>
      </c>
      <c r="L17" s="2" t="s">
        <v>162</v>
      </c>
      <c r="M17" s="2">
        <v>40</v>
      </c>
    </row>
    <row r="19" spans="1:14">
      <c r="C19" s="10"/>
      <c r="D19" s="2" t="s">
        <v>168</v>
      </c>
      <c r="G19" s="11"/>
      <c r="I19" s="38">
        <v>100</v>
      </c>
      <c r="J19" s="9" t="str">
        <f>IF(I19="","digite",IF(I19=100,"Maravilha!","Ver gráfico"))</f>
        <v>Maravilha!</v>
      </c>
    </row>
    <row r="21" spans="1:14">
      <c r="C21" s="10"/>
      <c r="D21" s="2" t="s">
        <v>169</v>
      </c>
      <c r="H21" s="11"/>
      <c r="I21" s="38">
        <v>35</v>
      </c>
      <c r="J21" s="9" t="str">
        <f>IF(I21="","digite",IF(I21=35,"Ótimo!","Ver gráfico"))</f>
        <v>Ótimo!</v>
      </c>
    </row>
    <row r="23" spans="1:14">
      <c r="C23" s="10"/>
      <c r="D23" s="2" t="s">
        <v>170</v>
      </c>
      <c r="G23" s="11"/>
      <c r="I23" s="38">
        <v>15</v>
      </c>
      <c r="J23" s="9" t="str">
        <f>IF(I23="","digite",IF(I23=15,"Beleza!","Ver gráfico"))</f>
        <v>Beleza!</v>
      </c>
    </row>
    <row r="25" spans="1:14">
      <c r="C25" s="10"/>
      <c r="D25" s="2" t="s">
        <v>171</v>
      </c>
      <c r="I25" s="38">
        <v>2</v>
      </c>
      <c r="J25" s="9" t="str">
        <f>IF(I25="","digite",IF(I25=2,"Legal!","Ver gráfico"))</f>
        <v>Legal!</v>
      </c>
    </row>
    <row r="27" spans="1:14">
      <c r="C27" s="10"/>
      <c r="D27" s="2" t="s">
        <v>172</v>
      </c>
      <c r="I27" s="38">
        <v>60</v>
      </c>
      <c r="J27" s="9" t="str">
        <f>IF(I27="","digite",IF(I27=60,"Sabe tudo!","Ver gráfico"))</f>
        <v>Sabe tudo!</v>
      </c>
    </row>
    <row r="29" spans="1:14" ht="10.5" customHeight="1"/>
    <row r="30" spans="1:14" ht="9.75" customHeight="1"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2.75" customHeight="1">
      <c r="E31" s="86"/>
      <c r="F31" s="86" t="s">
        <v>204</v>
      </c>
    </row>
    <row r="32" spans="1:14" s="89" customFormat="1">
      <c r="A32" s="91"/>
    </row>
    <row r="33" spans="4:7" s="89" customFormat="1"/>
    <row r="34" spans="4:7" s="89" customFormat="1">
      <c r="D34" s="91"/>
      <c r="E34" s="91"/>
      <c r="F34" s="91"/>
      <c r="G34" s="91"/>
    </row>
    <row r="35" spans="4:7" s="89" customFormat="1"/>
    <row r="36" spans="4:7" s="89" customFormat="1"/>
    <row r="37" spans="4:7" s="89" customFormat="1"/>
    <row r="38" spans="4:7" s="89" customFormat="1"/>
    <row r="39" spans="4:7" s="89" customFormat="1"/>
    <row r="40" spans="4:7" s="89" customFormat="1"/>
    <row r="41" spans="4:7" s="89" customFormat="1"/>
    <row r="42" spans="4:7" s="89" customFormat="1"/>
    <row r="43" spans="4:7" s="89" customFormat="1"/>
    <row r="44" spans="4:7" s="89" customFormat="1"/>
    <row r="45" spans="4:7" s="89" customFormat="1"/>
    <row r="46" spans="4:7" s="89" customFormat="1"/>
    <row r="47" spans="4:7" s="89" customFormat="1"/>
    <row r="48" spans="4:7" s="89" customFormat="1"/>
    <row r="49" s="89" customFormat="1"/>
    <row r="50" s="89" customFormat="1"/>
    <row r="51" s="89" customFormat="1"/>
    <row r="52" s="89" customFormat="1"/>
    <row r="53" s="89" customFormat="1"/>
    <row r="54" s="89" customFormat="1"/>
    <row r="55" s="89" customFormat="1"/>
    <row r="56" s="89" customFormat="1"/>
    <row r="57" s="89" customFormat="1"/>
    <row r="58" s="89" customFormat="1"/>
    <row r="59" s="89" customFormat="1"/>
    <row r="60" s="89" customFormat="1"/>
    <row r="61" s="89" customFormat="1"/>
    <row r="62" s="89" customFormat="1"/>
    <row r="63" s="89" customFormat="1"/>
    <row r="64" s="89" customFormat="1"/>
    <row r="65" s="89" customFormat="1"/>
    <row r="66" s="89" customFormat="1"/>
    <row r="67" s="89" customFormat="1"/>
    <row r="68" s="89" customFormat="1"/>
    <row r="69" s="89" customFormat="1"/>
    <row r="70" s="89" customFormat="1"/>
    <row r="71" s="89" customFormat="1"/>
    <row r="72" s="89" customFormat="1"/>
    <row r="73" s="89" customFormat="1"/>
    <row r="74" s="89" customFormat="1"/>
    <row r="75" s="89" customFormat="1"/>
    <row r="76" s="89" customFormat="1"/>
    <row r="77" s="89" customFormat="1"/>
    <row r="78" s="89" customFormat="1"/>
    <row r="79" s="89" customFormat="1"/>
    <row r="80" s="89" customFormat="1"/>
    <row r="81" s="89" customFormat="1"/>
    <row r="82" s="89" customFormat="1"/>
    <row r="83" s="89" customFormat="1"/>
    <row r="84" s="89" customFormat="1"/>
    <row r="85" s="89" customFormat="1"/>
    <row r="86" s="89" customFormat="1"/>
    <row r="87" s="89" customFormat="1"/>
    <row r="88" s="89" customFormat="1"/>
    <row r="89" s="89" customFormat="1"/>
    <row r="90" s="89" customFormat="1"/>
    <row r="91" s="89" customFormat="1"/>
    <row r="92" s="89" customFormat="1"/>
    <row r="93" s="89" customFormat="1"/>
    <row r="94" s="89" customFormat="1"/>
    <row r="95" s="89" customFormat="1"/>
    <row r="96" s="89" customFormat="1"/>
    <row r="97" s="89" customFormat="1"/>
    <row r="98" s="89" customFormat="1"/>
    <row r="99" s="89" customFormat="1"/>
    <row r="100" s="89" customFormat="1"/>
    <row r="101" s="89" customFormat="1"/>
    <row r="102" s="89" customFormat="1"/>
    <row r="103" s="89" customFormat="1"/>
    <row r="104" s="89" customFormat="1"/>
    <row r="105" s="89" customFormat="1"/>
    <row r="106" s="89" customFormat="1"/>
    <row r="107" s="89" customFormat="1"/>
    <row r="108" s="89" customFormat="1"/>
    <row r="109" s="89" customFormat="1"/>
    <row r="110" s="89" customFormat="1"/>
    <row r="111" s="89" customFormat="1"/>
    <row r="112" s="89" customFormat="1"/>
    <row r="113" s="89" customFormat="1"/>
    <row r="114" s="89" customFormat="1"/>
    <row r="115" s="89" customFormat="1"/>
    <row r="116" s="89" customFormat="1"/>
    <row r="117" s="89" customFormat="1"/>
    <row r="118" s="89" customFormat="1"/>
    <row r="119" s="89" customFormat="1"/>
    <row r="120" s="89" customFormat="1"/>
    <row r="121" s="89" customFormat="1"/>
    <row r="122" s="89" customFormat="1"/>
    <row r="123" s="89" customFormat="1"/>
    <row r="124" s="89" customFormat="1"/>
    <row r="125" s="89" customFormat="1"/>
    <row r="126" s="89" customFormat="1"/>
    <row r="127" s="89" customFormat="1"/>
    <row r="128" s="89" customFormat="1"/>
    <row r="129" s="89" customFormat="1"/>
    <row r="130" s="89" customFormat="1"/>
    <row r="131" s="89" customFormat="1"/>
    <row r="132" s="89" customFormat="1"/>
    <row r="133" s="89" customFormat="1"/>
    <row r="134" s="89" customFormat="1"/>
    <row r="135" s="89" customFormat="1"/>
    <row r="136" s="89" customFormat="1"/>
    <row r="137" s="89" customFormat="1"/>
    <row r="138" s="89" customFormat="1"/>
    <row r="139" s="89" customFormat="1"/>
    <row r="140" s="89" customFormat="1"/>
    <row r="141" s="89" customFormat="1"/>
    <row r="142" s="89" customFormat="1"/>
    <row r="143" s="89" customFormat="1"/>
    <row r="144" s="89" customFormat="1"/>
    <row r="145" s="89" customFormat="1"/>
    <row r="146" s="89" customFormat="1"/>
    <row r="147" s="89" customFormat="1"/>
    <row r="148" s="89" customFormat="1"/>
    <row r="149" s="89" customFormat="1"/>
    <row r="150" s="89" customFormat="1"/>
    <row r="151" s="89" customFormat="1"/>
    <row r="152" s="89" customFormat="1"/>
    <row r="153" s="89" customFormat="1"/>
    <row r="154" s="89" customFormat="1"/>
    <row r="155" s="89" customFormat="1"/>
    <row r="156" s="89" customFormat="1"/>
    <row r="157" s="89" customFormat="1"/>
    <row r="158" s="89" customFormat="1"/>
    <row r="159" s="89" customFormat="1"/>
    <row r="160" s="89" customFormat="1"/>
    <row r="161" s="89" customFormat="1"/>
    <row r="162" s="89" customFormat="1"/>
    <row r="163" s="89" customFormat="1"/>
    <row r="164" s="89" customFormat="1"/>
    <row r="165" s="89" customFormat="1"/>
    <row r="166" s="89" customFormat="1"/>
    <row r="167" s="89" customFormat="1"/>
    <row r="168" s="89" customFormat="1"/>
    <row r="169" s="89" customFormat="1"/>
    <row r="170" s="89" customFormat="1"/>
    <row r="171" s="89" customFormat="1"/>
    <row r="172" s="89" customFormat="1"/>
    <row r="173" s="89" customFormat="1"/>
    <row r="174" s="89" customFormat="1"/>
    <row r="175" s="89" customFormat="1"/>
    <row r="176" s="89" customFormat="1"/>
    <row r="177" s="89" customFormat="1"/>
    <row r="178" s="89" customFormat="1"/>
    <row r="179" s="89" customFormat="1"/>
    <row r="180" s="89" customFormat="1"/>
    <row r="181" s="89" customFormat="1"/>
    <row r="182" s="89" customFormat="1"/>
    <row r="183" s="89" customFormat="1"/>
    <row r="184" s="89" customFormat="1"/>
    <row r="185" s="89" customFormat="1"/>
    <row r="186" s="89" customFormat="1"/>
    <row r="187" s="89" customFormat="1"/>
    <row r="188" s="89" customFormat="1"/>
    <row r="189" s="89" customFormat="1"/>
    <row r="190" s="89" customFormat="1"/>
    <row r="191" s="89" customFormat="1"/>
    <row r="192" s="89" customFormat="1"/>
    <row r="193" s="89" customFormat="1"/>
    <row r="194" s="89" customFormat="1"/>
    <row r="195" s="89" customFormat="1"/>
    <row r="196" s="89" customFormat="1"/>
    <row r="197" s="89" customFormat="1"/>
    <row r="198" s="89" customFormat="1"/>
    <row r="199" s="89" customFormat="1"/>
    <row r="200" s="89" customFormat="1"/>
    <row r="201" s="89" customFormat="1"/>
    <row r="202" s="89" customFormat="1"/>
    <row r="203" s="89" customFormat="1"/>
    <row r="204" s="89" customFormat="1"/>
    <row r="205" s="89" customFormat="1"/>
    <row r="206" s="89" customFormat="1"/>
    <row r="207" s="89" customFormat="1"/>
    <row r="208" s="89" customFormat="1"/>
    <row r="209" s="89" customFormat="1"/>
    <row r="210" s="89" customFormat="1"/>
    <row r="211" s="89" customFormat="1"/>
    <row r="212" s="89" customFormat="1"/>
    <row r="213" s="89" customFormat="1"/>
    <row r="214" s="89" customFormat="1"/>
    <row r="215" s="89" customFormat="1"/>
    <row r="216" s="89" customFormat="1"/>
    <row r="217" s="89" customFormat="1"/>
    <row r="218" s="89" customFormat="1"/>
    <row r="219" s="89" customFormat="1"/>
    <row r="220" s="89" customFormat="1"/>
    <row r="221" s="89" customFormat="1"/>
    <row r="222" s="89" customFormat="1"/>
    <row r="223" s="89" customFormat="1"/>
    <row r="224" s="89" customFormat="1"/>
    <row r="225" s="89" customFormat="1"/>
    <row r="226" s="89" customFormat="1"/>
    <row r="227" s="89" customFormat="1"/>
    <row r="228" s="89" customFormat="1"/>
    <row r="229" s="89" customFormat="1"/>
    <row r="230" s="89" customFormat="1"/>
    <row r="231" s="89" customFormat="1"/>
    <row r="232" s="89" customFormat="1"/>
    <row r="233" s="89" customFormat="1"/>
    <row r="234" s="89" customFormat="1"/>
    <row r="235" s="89" customFormat="1"/>
    <row r="236" s="89" customFormat="1"/>
    <row r="237" s="89" customFormat="1"/>
    <row r="238" s="89" customFormat="1"/>
    <row r="239" s="89" customFormat="1"/>
    <row r="240" s="89" customFormat="1"/>
    <row r="241" s="89" customFormat="1"/>
    <row r="242" s="89" customFormat="1"/>
    <row r="243" s="89" customFormat="1"/>
    <row r="244" s="89" customFormat="1"/>
    <row r="245" s="89" customFormat="1"/>
    <row r="246" s="89" customFormat="1"/>
    <row r="247" s="89" customFormat="1"/>
    <row r="248" s="89" customFormat="1"/>
    <row r="249" s="89" customFormat="1"/>
    <row r="250" s="89" customFormat="1"/>
    <row r="251" s="89" customFormat="1"/>
    <row r="252" s="89" customFormat="1"/>
    <row r="253" s="89" customFormat="1"/>
    <row r="254" s="89" customFormat="1"/>
    <row r="255" s="89" customFormat="1"/>
    <row r="256" s="89" customFormat="1"/>
    <row r="257" s="89" customFormat="1"/>
    <row r="258" s="89" customFormat="1"/>
    <row r="259" s="89" customFormat="1"/>
    <row r="260" s="89" customFormat="1"/>
    <row r="261" s="89" customFormat="1"/>
    <row r="262" s="89" customFormat="1"/>
    <row r="263" s="89" customFormat="1"/>
    <row r="264" s="89" customFormat="1"/>
    <row r="265" s="89" customFormat="1"/>
    <row r="266" s="89" customFormat="1"/>
    <row r="267" s="89" customFormat="1"/>
    <row r="268" s="89" customFormat="1"/>
    <row r="269" s="89" customFormat="1"/>
    <row r="270" s="89" customFormat="1"/>
    <row r="271" s="89" customFormat="1"/>
    <row r="272" s="89" customFormat="1"/>
    <row r="273" s="89" customFormat="1"/>
    <row r="274" s="89" customFormat="1"/>
    <row r="275" s="89" customFormat="1"/>
    <row r="276" s="89" customFormat="1"/>
    <row r="277" s="89" customFormat="1"/>
    <row r="278" s="89" customFormat="1"/>
    <row r="279" s="89" customFormat="1"/>
    <row r="280" s="89" customFormat="1"/>
    <row r="281" s="89" customFormat="1"/>
    <row r="282" s="89" customFormat="1"/>
    <row r="283" s="89" customFormat="1"/>
    <row r="284" s="89" customFormat="1"/>
    <row r="285" s="89" customFormat="1"/>
    <row r="286" s="89" customFormat="1"/>
    <row r="287" s="89" customFormat="1"/>
    <row r="288" s="89" customFormat="1"/>
    <row r="289" s="89" customFormat="1"/>
    <row r="290" s="89" customFormat="1"/>
    <row r="291" s="89" customFormat="1"/>
    <row r="292" s="89" customFormat="1"/>
    <row r="293" s="89" customFormat="1"/>
    <row r="294" s="89" customFormat="1"/>
    <row r="295" s="89" customFormat="1"/>
    <row r="296" s="89" customFormat="1"/>
    <row r="297" s="89" customFormat="1"/>
    <row r="298" s="89" customFormat="1"/>
    <row r="299" s="89" customFormat="1"/>
    <row r="300" s="89" customFormat="1"/>
    <row r="301" s="89" customFormat="1"/>
    <row r="302" s="89" customFormat="1"/>
    <row r="303" s="89" customFormat="1"/>
    <row r="304" s="89" customFormat="1"/>
    <row r="305" s="89" customFormat="1"/>
    <row r="306" s="89" customFormat="1"/>
    <row r="307" s="89" customFormat="1"/>
    <row r="308" s="89" customFormat="1"/>
    <row r="309" s="89" customFormat="1"/>
    <row r="310" s="89" customFormat="1"/>
    <row r="311" s="89" customFormat="1"/>
    <row r="312" s="89" customFormat="1"/>
    <row r="313" s="89" customFormat="1"/>
    <row r="314" s="89" customFormat="1"/>
    <row r="315" s="89" customFormat="1"/>
    <row r="316" s="89" customFormat="1"/>
    <row r="317" s="89" customFormat="1"/>
    <row r="318" s="89" customFormat="1"/>
    <row r="319" s="89" customFormat="1"/>
    <row r="320" s="89" customFormat="1"/>
    <row r="321" s="89" customFormat="1"/>
    <row r="322" s="89" customFormat="1"/>
    <row r="323" s="89" customFormat="1"/>
    <row r="324" s="89" customFormat="1"/>
    <row r="325" s="89" customFormat="1"/>
    <row r="326" s="89" customFormat="1"/>
    <row r="327" s="89" customFormat="1"/>
    <row r="328" s="89" customFormat="1"/>
    <row r="329" s="89" customFormat="1"/>
    <row r="330" s="89" customFormat="1"/>
    <row r="331" s="89" customFormat="1"/>
    <row r="332" s="89" customFormat="1"/>
    <row r="333" s="89" customFormat="1"/>
    <row r="334" s="89" customFormat="1"/>
    <row r="335" s="89" customFormat="1"/>
    <row r="336" s="89" customFormat="1"/>
    <row r="337" s="89" customFormat="1"/>
    <row r="338" s="89" customFormat="1"/>
    <row r="339" s="89" customFormat="1"/>
    <row r="340" s="89" customFormat="1"/>
    <row r="341" s="89" customFormat="1"/>
    <row r="342" s="89" customFormat="1"/>
    <row r="343" s="89" customFormat="1"/>
    <row r="344" s="89" customFormat="1"/>
    <row r="345" s="89" customFormat="1"/>
    <row r="346" s="89" customFormat="1"/>
    <row r="347" s="89" customFormat="1"/>
    <row r="348" s="89" customFormat="1"/>
    <row r="349" s="89" customFormat="1"/>
    <row r="350" s="89" customFormat="1"/>
    <row r="351" s="89" customFormat="1"/>
    <row r="352" s="89" customFormat="1"/>
    <row r="353" s="89" customFormat="1"/>
    <row r="354" s="89" customFormat="1"/>
    <row r="355" s="89" customFormat="1"/>
    <row r="356" s="89" customFormat="1"/>
    <row r="357" s="89" customFormat="1"/>
    <row r="358" s="89" customFormat="1"/>
    <row r="359" s="89" customFormat="1"/>
    <row r="360" s="89" customFormat="1"/>
    <row r="361" s="89" customFormat="1"/>
    <row r="362" s="89" customFormat="1"/>
    <row r="363" s="89" customFormat="1"/>
    <row r="364" s="89" customFormat="1"/>
    <row r="365" s="89" customFormat="1"/>
    <row r="366" s="89" customFormat="1"/>
    <row r="367" s="89" customFormat="1"/>
    <row r="368" s="89" customFormat="1"/>
    <row r="369" s="89" customFormat="1"/>
    <row r="370" s="89" customFormat="1"/>
    <row r="371" s="89" customFormat="1"/>
    <row r="372" s="89" customFormat="1"/>
    <row r="373" s="89" customFormat="1"/>
    <row r="374" s="89" customFormat="1"/>
    <row r="375" s="89" customFormat="1"/>
    <row r="376" s="89" customFormat="1"/>
    <row r="377" s="89" customFormat="1"/>
    <row r="378" s="89" customFormat="1"/>
    <row r="379" s="89" customFormat="1"/>
    <row r="380" s="89" customFormat="1"/>
    <row r="381" s="89" customFormat="1"/>
    <row r="382" s="89" customFormat="1"/>
    <row r="383" s="89" customFormat="1"/>
    <row r="384" s="89" customFormat="1"/>
    <row r="385" s="89" customFormat="1"/>
    <row r="386" s="89" customFormat="1"/>
    <row r="387" s="89" customFormat="1"/>
    <row r="388" s="89" customFormat="1"/>
    <row r="389" s="89" customFormat="1"/>
    <row r="390" s="89" customFormat="1"/>
    <row r="391" s="89" customFormat="1"/>
    <row r="392" s="89" customFormat="1"/>
    <row r="393" s="89" customFormat="1"/>
    <row r="394" s="89" customFormat="1"/>
    <row r="395" s="89" customFormat="1"/>
    <row r="396" s="89" customFormat="1"/>
    <row r="397" s="89" customFormat="1"/>
    <row r="398" s="89" customFormat="1"/>
    <row r="399" s="89" customFormat="1"/>
    <row r="400" s="89" customFormat="1"/>
    <row r="401" s="89" customFormat="1"/>
    <row r="402" s="89" customFormat="1"/>
    <row r="403" s="89" customFormat="1"/>
    <row r="404" s="89" customFormat="1"/>
    <row r="405" s="89" customFormat="1"/>
    <row r="406" s="89" customFormat="1"/>
    <row r="407" s="89" customFormat="1"/>
    <row r="408" s="89" customFormat="1"/>
    <row r="409" s="89" customFormat="1"/>
    <row r="410" s="89" customFormat="1"/>
    <row r="411" s="89" customFormat="1"/>
    <row r="412" s="89" customFormat="1"/>
    <row r="413" s="89" customFormat="1"/>
    <row r="414" s="89" customFormat="1"/>
    <row r="415" s="89" customFormat="1"/>
    <row r="416" s="89" customFormat="1"/>
    <row r="417" s="89" customFormat="1"/>
    <row r="418" s="89" customFormat="1"/>
    <row r="419" s="89" customFormat="1"/>
    <row r="420" s="89" customFormat="1"/>
    <row r="421" s="89" customFormat="1"/>
    <row r="422" s="89" customFormat="1"/>
    <row r="423" s="89" customFormat="1"/>
    <row r="424" s="89" customFormat="1"/>
    <row r="425" s="89" customFormat="1"/>
    <row r="426" s="89" customFormat="1"/>
    <row r="427" s="89" customFormat="1"/>
    <row r="428" s="89" customFormat="1"/>
    <row r="429" s="89" customFormat="1"/>
    <row r="430" s="89" customFormat="1"/>
    <row r="431" s="89" customFormat="1"/>
    <row r="432" s="89" customFormat="1"/>
    <row r="433" s="89" customFormat="1"/>
    <row r="434" s="89" customFormat="1"/>
    <row r="435" s="89" customFormat="1"/>
    <row r="436" s="89" customFormat="1"/>
    <row r="437" s="89" customFormat="1"/>
    <row r="438" s="89" customFormat="1"/>
    <row r="439" s="89" customFormat="1"/>
    <row r="440" s="89" customFormat="1"/>
    <row r="441" s="89" customFormat="1"/>
    <row r="442" s="89" customFormat="1"/>
    <row r="443" s="89" customFormat="1"/>
    <row r="444" s="89" customFormat="1"/>
    <row r="445" s="89" customFormat="1"/>
    <row r="446" s="89" customFormat="1"/>
    <row r="447" s="89" customFormat="1"/>
    <row r="448" s="89" customFormat="1"/>
    <row r="449" s="89" customFormat="1"/>
    <row r="450" s="89" customFormat="1"/>
    <row r="451" s="89" customFormat="1"/>
    <row r="452" s="89" customFormat="1"/>
    <row r="453" s="89" customFormat="1"/>
    <row r="454" s="89" customFormat="1"/>
    <row r="455" s="89" customFormat="1"/>
    <row r="456" s="89" customFormat="1"/>
    <row r="457" s="89" customFormat="1"/>
    <row r="458" s="89" customFormat="1"/>
    <row r="459" s="89" customFormat="1"/>
    <row r="460" s="89" customFormat="1"/>
    <row r="461" s="89" customFormat="1"/>
    <row r="462" s="89" customFormat="1"/>
    <row r="463" s="89" customFormat="1"/>
    <row r="464" s="89" customFormat="1"/>
    <row r="465" s="89" customFormat="1"/>
    <row r="466" s="89" customFormat="1"/>
    <row r="467" s="89" customFormat="1"/>
    <row r="468" s="89" customFormat="1"/>
    <row r="469" s="89" customFormat="1"/>
    <row r="470" s="89" customFormat="1"/>
    <row r="471" s="89" customFormat="1"/>
    <row r="472" s="89" customFormat="1"/>
    <row r="473" s="89" customFormat="1"/>
    <row r="474" s="89" customFormat="1"/>
    <row r="475" s="89" customFormat="1"/>
    <row r="476" s="89" customFormat="1"/>
    <row r="477" s="89" customFormat="1"/>
    <row r="478" s="89" customFormat="1"/>
    <row r="479" s="89" customFormat="1"/>
    <row r="480" s="89" customFormat="1"/>
    <row r="481" s="89" customFormat="1"/>
    <row r="482" s="89" customFormat="1"/>
    <row r="483" s="89" customFormat="1"/>
    <row r="484" s="89" customFormat="1"/>
    <row r="485" s="89" customFormat="1"/>
    <row r="486" s="89" customFormat="1"/>
    <row r="487" s="89" customFormat="1"/>
    <row r="488" s="89" customFormat="1"/>
    <row r="489" s="89" customFormat="1"/>
    <row r="490" s="89" customFormat="1"/>
    <row r="491" s="89" customFormat="1"/>
    <row r="492" s="89" customFormat="1"/>
    <row r="493" s="89" customFormat="1"/>
    <row r="494" s="89" customFormat="1"/>
    <row r="495" s="89" customFormat="1"/>
    <row r="496" s="89" customFormat="1"/>
    <row r="497" s="89" customFormat="1"/>
    <row r="498" s="89" customFormat="1"/>
    <row r="499" s="89" customFormat="1"/>
    <row r="500" s="89" customFormat="1"/>
    <row r="501" s="89" customFormat="1"/>
    <row r="502" s="89" customFormat="1"/>
    <row r="503" s="89" customFormat="1"/>
    <row r="504" s="89" customFormat="1"/>
    <row r="505" s="89" customFormat="1"/>
    <row r="506" s="89" customFormat="1"/>
    <row r="507" s="89" customFormat="1"/>
    <row r="508" s="89" customFormat="1"/>
    <row r="509" s="89" customFormat="1"/>
    <row r="510" s="89" customFormat="1"/>
  </sheetData>
  <phoneticPr fontId="2" type="noConversion"/>
  <conditionalFormatting sqref="C31">
    <cfRule type="cellIs" dxfId="0" priority="1" stopIfTrue="1" operator="greaterThanOrEqual">
      <formula>2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8"/>
  <sheetViews>
    <sheetView workbookViewId="0">
      <selection activeCell="K44" sqref="K44"/>
    </sheetView>
  </sheetViews>
  <sheetFormatPr defaultRowHeight="12.75"/>
  <cols>
    <col min="1" max="1" width="2.5703125" style="27" customWidth="1"/>
    <col min="2" max="3" width="9.140625" style="1"/>
    <col min="4" max="4" width="12.85546875" style="1" customWidth="1"/>
    <col min="5" max="5" width="9.140625" style="1"/>
    <col min="6" max="6" width="13" style="1" customWidth="1"/>
    <col min="7" max="7" width="6" style="1" customWidth="1"/>
    <col min="8" max="8" width="3.140625" style="1" customWidth="1"/>
    <col min="9" max="9" width="9.140625" style="1"/>
    <col min="10" max="10" width="18.5703125" style="1" customWidth="1"/>
    <col min="11" max="11" width="9.140625" style="1"/>
    <col min="12" max="12" width="12" style="1" customWidth="1"/>
    <col min="13" max="13" width="9.140625" style="1"/>
    <col min="14" max="14" width="7.85546875" style="1" customWidth="1"/>
    <col min="15" max="15" width="7.42578125" style="1" customWidth="1"/>
    <col min="16" max="16" width="10.42578125" style="1" customWidth="1"/>
    <col min="17" max="17" width="11.42578125" style="89" customWidth="1"/>
    <col min="18" max="47" width="9.140625" style="89"/>
    <col min="48" max="16384" width="9.140625" style="1"/>
  </cols>
  <sheetData>
    <row r="1" spans="2:16" ht="6.75" customHeight="1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2:1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>
      <c r="B3" s="40"/>
      <c r="C3" s="2"/>
      <c r="D3" s="2"/>
      <c r="E3" s="2"/>
      <c r="F3" s="2"/>
      <c r="G3" s="2"/>
      <c r="H3" s="2" t="s">
        <v>33</v>
      </c>
      <c r="I3" s="2"/>
      <c r="J3" s="2"/>
      <c r="K3" s="2"/>
      <c r="L3" s="2"/>
      <c r="M3" s="2"/>
      <c r="N3" s="2"/>
      <c r="O3" s="2"/>
      <c r="P3" s="2"/>
    </row>
    <row r="4" spans="2:16">
      <c r="B4" s="2"/>
      <c r="C4" s="3" t="s">
        <v>1</v>
      </c>
      <c r="D4" s="3" t="s">
        <v>0</v>
      </c>
      <c r="E4" s="3"/>
      <c r="F4" s="2"/>
      <c r="G4" s="2"/>
      <c r="H4" s="2" t="s">
        <v>75</v>
      </c>
      <c r="I4" s="2"/>
      <c r="J4" s="2"/>
      <c r="K4" s="2"/>
      <c r="L4" s="2"/>
      <c r="M4" s="2"/>
      <c r="N4" s="2"/>
      <c r="O4" s="2"/>
      <c r="P4" s="2"/>
    </row>
    <row r="5" spans="2:16">
      <c r="B5" s="2"/>
      <c r="C5" s="3" t="s">
        <v>2</v>
      </c>
      <c r="D5" s="3">
        <v>20</v>
      </c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>
      <c r="B6" s="2"/>
      <c r="C6" s="3" t="s">
        <v>4</v>
      </c>
      <c r="D6" s="3">
        <v>18</v>
      </c>
      <c r="E6" s="3"/>
      <c r="F6" s="2"/>
      <c r="G6" s="2"/>
      <c r="H6" s="2"/>
      <c r="I6" s="2"/>
      <c r="J6" s="2"/>
      <c r="K6" s="5" t="s">
        <v>32</v>
      </c>
      <c r="L6" s="2"/>
      <c r="M6" s="2"/>
      <c r="N6" s="2"/>
      <c r="O6" s="2"/>
      <c r="P6" s="2"/>
    </row>
    <row r="7" spans="2:16">
      <c r="B7" s="2"/>
      <c r="C7" s="3" t="s">
        <v>3</v>
      </c>
      <c r="D7" s="3">
        <v>24</v>
      </c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>
      <c r="B8" s="2"/>
      <c r="C8" s="3" t="s">
        <v>5</v>
      </c>
      <c r="D8" s="3">
        <v>24</v>
      </c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ht="20.25">
      <c r="B9" s="2"/>
      <c r="C9" s="3" t="s">
        <v>6</v>
      </c>
      <c r="D9" s="3">
        <v>26</v>
      </c>
      <c r="E9" s="3"/>
      <c r="F9" s="2"/>
      <c r="G9" s="2"/>
      <c r="H9" s="2"/>
      <c r="I9" s="2"/>
      <c r="J9" s="87" t="s">
        <v>74</v>
      </c>
      <c r="K9" s="6"/>
      <c r="L9" s="7"/>
      <c r="M9" s="7"/>
      <c r="N9" s="18"/>
      <c r="O9" s="2"/>
      <c r="P9" s="2"/>
    </row>
    <row r="10" spans="2:16">
      <c r="B10" s="2"/>
      <c r="C10" s="3" t="s">
        <v>7</v>
      </c>
      <c r="D10" s="3">
        <v>30</v>
      </c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>
      <c r="B11" s="2"/>
      <c r="C11" s="3" t="s">
        <v>8</v>
      </c>
      <c r="D11" s="3">
        <v>22</v>
      </c>
      <c r="E11" s="3"/>
      <c r="F11" s="2"/>
      <c r="G11" s="2"/>
      <c r="H11" s="2" t="s">
        <v>38</v>
      </c>
      <c r="I11" s="2"/>
      <c r="J11" s="2"/>
      <c r="K11" s="2"/>
      <c r="L11" s="2"/>
      <c r="M11" s="2"/>
      <c r="N11" s="2"/>
      <c r="O11" s="2"/>
      <c r="P11" s="2"/>
    </row>
    <row r="12" spans="2:16">
      <c r="B12" s="3"/>
      <c r="C12" s="3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>
      <c r="B13" s="2"/>
      <c r="C13" s="2"/>
      <c r="D13" s="2"/>
      <c r="E13" s="2"/>
      <c r="F13" s="2"/>
      <c r="G13" s="2"/>
      <c r="H13" s="2"/>
      <c r="I13" s="27"/>
      <c r="J13" s="27"/>
      <c r="K13" s="27"/>
      <c r="L13" s="27"/>
      <c r="M13" s="27"/>
      <c r="N13" s="27"/>
      <c r="O13" s="27"/>
      <c r="P13" s="27"/>
    </row>
    <row r="14" spans="2:1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6">
      <c r="B15" s="2"/>
      <c r="C15" s="2"/>
      <c r="D15" s="2"/>
      <c r="E15" s="2"/>
      <c r="F15" s="2"/>
      <c r="G15" s="2"/>
      <c r="H15" s="2" t="s">
        <v>30</v>
      </c>
      <c r="I15" s="2"/>
      <c r="J15" s="2"/>
      <c r="K15" s="2"/>
      <c r="L15" s="2"/>
      <c r="M15" s="2"/>
      <c r="N15" s="2"/>
      <c r="O15" s="2"/>
      <c r="P15" s="2"/>
    </row>
    <row r="16" spans="2:16">
      <c r="B16" s="2"/>
      <c r="C16" s="2"/>
      <c r="D16" s="2"/>
      <c r="E16" s="2"/>
      <c r="F16" s="2"/>
      <c r="G16" s="2"/>
      <c r="H16" s="2" t="s">
        <v>31</v>
      </c>
      <c r="I16" s="2"/>
      <c r="J16" s="2"/>
      <c r="K16" s="2"/>
      <c r="L16" s="2"/>
      <c r="M16" s="2"/>
      <c r="N16" s="2"/>
      <c r="O16" s="2"/>
      <c r="P16" s="2"/>
    </row>
    <row r="17" spans="2:1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>
      <c r="B18" s="2"/>
      <c r="C18" s="2"/>
      <c r="D18" s="2"/>
      <c r="E18" s="2"/>
      <c r="F18" s="2"/>
      <c r="G18" s="2"/>
      <c r="H18" s="2"/>
      <c r="I18" s="27"/>
      <c r="J18" s="27"/>
      <c r="K18" s="27"/>
      <c r="L18" s="27"/>
      <c r="M18" s="27"/>
      <c r="N18" s="27"/>
      <c r="O18" s="27"/>
      <c r="P18" s="27"/>
    </row>
    <row r="19" spans="2:16"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9"/>
      <c r="N19" s="9"/>
      <c r="O19" s="9"/>
      <c r="P19" s="2"/>
    </row>
    <row r="20" spans="2:16" ht="13.5" thickBo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 ht="13.5" thickBot="1">
      <c r="B21" s="2"/>
      <c r="C21" s="2"/>
      <c r="D21" s="2"/>
      <c r="E21" s="2"/>
      <c r="F21" s="2"/>
      <c r="G21" s="2"/>
      <c r="H21" s="10" t="s">
        <v>34</v>
      </c>
      <c r="I21" s="2"/>
      <c r="J21" s="2"/>
      <c r="K21" s="2"/>
      <c r="L21" s="2"/>
      <c r="M21" s="2"/>
      <c r="N21" s="42">
        <v>7</v>
      </c>
      <c r="O21" s="9" t="str">
        <f>IF(N21="","digite", IF(N21&gt;7,"Mais atenção!", IF(N21&lt;7,"Verifique de novo", IF(N21=7," Acertou! ","  Errou !"))))</f>
        <v xml:space="preserve"> Acertou! </v>
      </c>
      <c r="P21" s="2"/>
    </row>
    <row r="22" spans="2:16" ht="13.5" thickBo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66"/>
      <c r="O22" s="2"/>
      <c r="P22" s="2"/>
    </row>
    <row r="23" spans="2:16" ht="13.5" thickBot="1">
      <c r="B23" s="2"/>
      <c r="C23" s="2"/>
      <c r="D23" s="2"/>
      <c r="E23" s="2"/>
      <c r="F23" s="2"/>
      <c r="G23" s="2"/>
      <c r="H23" s="17" t="s">
        <v>28</v>
      </c>
      <c r="I23" s="2"/>
      <c r="J23" s="2"/>
      <c r="K23" s="2"/>
      <c r="L23" s="2"/>
      <c r="M23" s="2"/>
      <c r="N23" s="42">
        <v>30</v>
      </c>
      <c r="O23" s="9" t="str">
        <f>IF(N23="","digite", IF(N23&gt;30,"Mais atenção!", IF(N23&lt;30,"Verifique de novo", IF(N23=30," Acertou! ","  Errou !"))))</f>
        <v xml:space="preserve"> Acertou! </v>
      </c>
      <c r="P23" s="2"/>
    </row>
    <row r="24" spans="2:16" ht="13.5" thickBo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66"/>
      <c r="O24" s="2"/>
      <c r="P24" s="2"/>
    </row>
    <row r="25" spans="2:16" ht="13.5" thickBot="1">
      <c r="B25" s="2"/>
      <c r="C25" s="2"/>
      <c r="D25" s="2"/>
      <c r="E25" s="2"/>
      <c r="F25" s="2"/>
      <c r="G25" s="2"/>
      <c r="H25" s="10" t="s">
        <v>29</v>
      </c>
      <c r="I25" s="2"/>
      <c r="J25" s="2"/>
      <c r="K25" s="2"/>
      <c r="L25" s="2"/>
      <c r="M25" s="2"/>
      <c r="N25" s="42">
        <v>18</v>
      </c>
      <c r="O25" s="9" t="str">
        <f>IF(N25="","digite", IF(N25&gt;18,"Mais atenção!", IF(N25&lt;18,"Verifique de novo", IF(N25=18," Acertou! ","  Errou !"))))</f>
        <v xml:space="preserve"> Acertou! </v>
      </c>
      <c r="P25" s="2"/>
    </row>
    <row r="26" spans="2:16" ht="13.5" thickBo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66"/>
      <c r="O26" s="2"/>
      <c r="P26" s="2"/>
    </row>
    <row r="27" spans="2:16" ht="13.5" thickBot="1">
      <c r="B27" s="2"/>
      <c r="C27" s="2"/>
      <c r="D27" s="2"/>
      <c r="E27" s="2"/>
      <c r="F27" s="2"/>
      <c r="G27" s="2"/>
      <c r="H27" s="10" t="s">
        <v>35</v>
      </c>
      <c r="I27" s="2"/>
      <c r="J27" s="2"/>
      <c r="K27" s="2"/>
      <c r="L27" s="2"/>
      <c r="M27" s="2"/>
      <c r="N27" s="42">
        <v>2</v>
      </c>
      <c r="O27" s="9" t="str">
        <f>IF(N27="","digite", IF(N27&gt;2,"Mais atenção!", IF(N27&lt;2,"Verifique de novo", IF(N27=2," Acertou! ","  Errou !"))))</f>
        <v xml:space="preserve"> Acertou! </v>
      </c>
      <c r="P27" s="2"/>
    </row>
    <row r="28" spans="2:16" ht="13.5" thickBo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66"/>
      <c r="O28" s="2"/>
      <c r="P28" s="2"/>
    </row>
    <row r="29" spans="2:16" ht="13.5" thickBot="1">
      <c r="B29" s="2"/>
      <c r="C29" s="2"/>
      <c r="D29" s="2"/>
      <c r="E29" s="2"/>
      <c r="F29" s="2"/>
      <c r="G29" s="2"/>
      <c r="H29" s="84" t="s">
        <v>198</v>
      </c>
      <c r="I29" s="2"/>
      <c r="J29" s="2"/>
      <c r="K29" s="2"/>
      <c r="L29" s="2"/>
      <c r="M29" s="2"/>
      <c r="N29" s="42">
        <v>3</v>
      </c>
      <c r="O29" s="9" t="str">
        <f>IF(N29="","digite", IF(N29&gt;3,"Mais atenção!", IF(N29&lt;3,"Verifique de novo", IF(N29=3," Acertou! ","  Errou !"))))</f>
        <v xml:space="preserve"> Acertou! </v>
      </c>
      <c r="P29" s="2"/>
    </row>
    <row r="30" spans="2:16" ht="13.5" thickBo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66"/>
      <c r="O30" s="2"/>
      <c r="P30" s="2"/>
    </row>
    <row r="31" spans="2:16" ht="13.5" thickBot="1">
      <c r="B31" s="2"/>
      <c r="C31" s="2"/>
      <c r="D31" s="2"/>
      <c r="E31" s="2"/>
      <c r="F31" s="2"/>
      <c r="G31" s="2"/>
      <c r="H31" s="84" t="s">
        <v>199</v>
      </c>
      <c r="I31" s="2"/>
      <c r="J31" s="2"/>
      <c r="K31" s="2"/>
      <c r="L31" s="2"/>
      <c r="M31" s="2"/>
      <c r="N31" s="42">
        <v>4</v>
      </c>
      <c r="O31" s="9" t="str">
        <f>IF(N31="","digite", IF(N31&gt;4,"Mais atenção!", IF(N31&lt;4,"Verifique de novo", IF(N31=4," Acertou! ","  Errou !"))))</f>
        <v xml:space="preserve"> Acertou! </v>
      </c>
      <c r="P31" s="2"/>
    </row>
    <row r="32" spans="2:1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8:8" s="89" customFormat="1"/>
    <row r="34" spans="8:8" s="89" customFormat="1"/>
    <row r="35" spans="8:8" s="89" customFormat="1"/>
    <row r="36" spans="8:8" s="89" customFormat="1"/>
    <row r="37" spans="8:8" s="89" customFormat="1"/>
    <row r="38" spans="8:8" s="89" customFormat="1">
      <c r="H38" s="89" t="s">
        <v>53</v>
      </c>
    </row>
    <row r="39" spans="8:8" s="89" customFormat="1"/>
    <row r="40" spans="8:8" s="89" customFormat="1"/>
    <row r="41" spans="8:8" s="89" customFormat="1"/>
    <row r="42" spans="8:8" s="89" customFormat="1"/>
    <row r="43" spans="8:8" s="89" customFormat="1"/>
    <row r="44" spans="8:8" s="89" customFormat="1"/>
    <row r="45" spans="8:8" s="89" customFormat="1"/>
    <row r="46" spans="8:8" s="89" customFormat="1"/>
    <row r="47" spans="8:8" s="89" customFormat="1"/>
    <row r="48" spans="8:8" s="89" customFormat="1"/>
    <row r="49" spans="8:8" s="89" customFormat="1"/>
    <row r="50" spans="8:8" s="89" customFormat="1"/>
    <row r="51" spans="8:8" s="89" customFormat="1"/>
    <row r="52" spans="8:8" s="89" customFormat="1"/>
    <row r="53" spans="8:8" s="89" customFormat="1"/>
    <row r="54" spans="8:8" s="89" customFormat="1"/>
    <row r="55" spans="8:8" s="89" customFormat="1"/>
    <row r="56" spans="8:8" s="89" customFormat="1"/>
    <row r="57" spans="8:8" s="89" customFormat="1"/>
    <row r="58" spans="8:8" s="89" customFormat="1"/>
    <row r="59" spans="8:8" s="89" customFormat="1"/>
    <row r="60" spans="8:8" s="89" customFormat="1">
      <c r="H60" s="89" t="s">
        <v>53</v>
      </c>
    </row>
    <row r="61" spans="8:8" s="89" customFormat="1"/>
    <row r="62" spans="8:8" s="89" customFormat="1"/>
    <row r="63" spans="8:8" s="89" customFormat="1"/>
    <row r="64" spans="8:8" s="89" customFormat="1"/>
    <row r="65" s="89" customFormat="1"/>
    <row r="66" s="89" customFormat="1"/>
    <row r="67" s="89" customFormat="1"/>
    <row r="68" s="89" customFormat="1"/>
    <row r="69" s="89" customFormat="1"/>
    <row r="70" s="89" customFormat="1"/>
    <row r="71" s="89" customFormat="1"/>
    <row r="72" s="89" customFormat="1"/>
    <row r="73" s="89" customFormat="1"/>
    <row r="74" s="89" customFormat="1"/>
    <row r="75" s="89" customFormat="1"/>
    <row r="76" s="89" customFormat="1"/>
    <row r="77" s="89" customFormat="1"/>
    <row r="78" s="89" customFormat="1"/>
    <row r="79" s="89" customFormat="1"/>
    <row r="80" s="89" customFormat="1"/>
    <row r="81" s="89" customFormat="1"/>
    <row r="82" s="89" customFormat="1"/>
    <row r="83" s="89" customFormat="1"/>
    <row r="84" s="89" customFormat="1"/>
    <row r="85" s="89" customFormat="1"/>
    <row r="86" s="89" customFormat="1"/>
    <row r="87" s="89" customFormat="1"/>
    <row r="88" s="89" customFormat="1"/>
    <row r="89" s="89" customFormat="1"/>
    <row r="90" s="89" customFormat="1"/>
    <row r="91" s="89" customFormat="1"/>
    <row r="92" s="89" customFormat="1"/>
    <row r="93" s="89" customFormat="1"/>
    <row r="94" s="89" customFormat="1"/>
    <row r="95" s="89" customFormat="1"/>
    <row r="96" s="89" customFormat="1"/>
    <row r="97" s="89" customFormat="1"/>
    <row r="98" s="89" customFormat="1"/>
    <row r="99" s="89" customFormat="1"/>
    <row r="100" s="89" customFormat="1"/>
    <row r="101" s="89" customFormat="1"/>
    <row r="102" s="89" customFormat="1"/>
    <row r="103" s="89" customFormat="1"/>
    <row r="104" s="89" customFormat="1"/>
    <row r="105" s="89" customFormat="1"/>
    <row r="106" s="89" customFormat="1"/>
    <row r="107" s="89" customFormat="1"/>
    <row r="108" s="89" customFormat="1"/>
    <row r="109" s="89" customFormat="1"/>
    <row r="110" s="89" customFormat="1"/>
    <row r="111" s="89" customFormat="1"/>
    <row r="112" s="89" customFormat="1"/>
    <row r="113" s="89" customFormat="1"/>
    <row r="114" s="89" customFormat="1"/>
    <row r="115" s="89" customFormat="1"/>
    <row r="116" s="89" customFormat="1"/>
    <row r="117" s="89" customFormat="1"/>
    <row r="118" s="89" customFormat="1"/>
    <row r="119" s="89" customFormat="1"/>
    <row r="120" s="89" customFormat="1"/>
    <row r="121" s="89" customFormat="1"/>
    <row r="122" s="89" customFormat="1"/>
    <row r="123" s="89" customFormat="1"/>
    <row r="124" s="89" customFormat="1"/>
    <row r="125" s="89" customFormat="1"/>
    <row r="126" s="89" customFormat="1"/>
    <row r="127" s="89" customFormat="1"/>
    <row r="128" s="89" customFormat="1"/>
    <row r="129" s="89" customFormat="1"/>
    <row r="130" s="89" customFormat="1"/>
    <row r="131" s="89" customFormat="1"/>
    <row r="132" s="89" customFormat="1"/>
    <row r="133" s="89" customFormat="1"/>
    <row r="134" s="89" customFormat="1"/>
    <row r="135" s="89" customFormat="1"/>
    <row r="136" s="89" customFormat="1"/>
    <row r="137" s="89" customFormat="1"/>
    <row r="138" s="89" customFormat="1"/>
    <row r="139" s="89" customFormat="1"/>
    <row r="140" s="89" customFormat="1"/>
    <row r="141" s="89" customFormat="1"/>
    <row r="142" s="89" customFormat="1"/>
    <row r="143" s="89" customFormat="1"/>
    <row r="144" s="89" customFormat="1"/>
    <row r="145" s="89" customFormat="1"/>
    <row r="146" s="89" customFormat="1"/>
    <row r="147" s="89" customFormat="1"/>
    <row r="148" s="89" customFormat="1"/>
    <row r="149" s="89" customFormat="1"/>
    <row r="150" s="89" customFormat="1"/>
    <row r="151" s="89" customFormat="1"/>
    <row r="152" s="89" customFormat="1"/>
    <row r="153" s="89" customFormat="1"/>
    <row r="154" s="89" customFormat="1"/>
    <row r="155" s="89" customFormat="1"/>
    <row r="156" s="89" customFormat="1"/>
    <row r="157" s="89" customFormat="1"/>
    <row r="158" s="89" customFormat="1"/>
    <row r="159" s="89" customFormat="1"/>
    <row r="160" s="89" customFormat="1"/>
    <row r="161" s="89" customFormat="1"/>
    <row r="162" s="89" customFormat="1"/>
    <row r="163" s="89" customFormat="1"/>
    <row r="164" s="89" customFormat="1"/>
    <row r="165" s="89" customFormat="1"/>
    <row r="166" s="89" customFormat="1"/>
    <row r="167" s="89" customFormat="1"/>
    <row r="168" s="89" customFormat="1"/>
    <row r="169" s="89" customFormat="1"/>
    <row r="170" s="89" customFormat="1"/>
    <row r="171" s="89" customFormat="1"/>
    <row r="172" s="89" customFormat="1"/>
    <row r="173" s="89" customFormat="1"/>
    <row r="174" s="89" customFormat="1"/>
    <row r="175" s="89" customFormat="1"/>
    <row r="176" s="89" customFormat="1"/>
    <row r="177" s="89" customFormat="1"/>
    <row r="178" s="89" customFormat="1"/>
    <row r="179" s="89" customFormat="1"/>
    <row r="180" s="89" customFormat="1"/>
    <row r="181" s="89" customFormat="1"/>
    <row r="182" s="89" customFormat="1"/>
    <row r="183" s="89" customFormat="1"/>
    <row r="184" s="89" customFormat="1"/>
    <row r="185" s="89" customFormat="1"/>
    <row r="186" s="89" customFormat="1"/>
    <row r="187" s="89" customFormat="1"/>
    <row r="188" s="89" customFormat="1"/>
    <row r="189" s="89" customFormat="1"/>
    <row r="190" s="89" customFormat="1"/>
    <row r="191" s="89" customFormat="1"/>
    <row r="192" s="89" customFormat="1"/>
    <row r="193" s="89" customFormat="1"/>
    <row r="194" s="89" customFormat="1"/>
    <row r="195" s="89" customFormat="1"/>
    <row r="196" s="89" customFormat="1"/>
    <row r="197" s="89" customFormat="1"/>
    <row r="198" s="89" customFormat="1"/>
    <row r="199" s="89" customFormat="1"/>
    <row r="200" s="89" customFormat="1"/>
    <row r="201" s="89" customFormat="1"/>
    <row r="202" s="89" customFormat="1"/>
    <row r="203" s="89" customFormat="1"/>
    <row r="204" s="89" customFormat="1"/>
    <row r="205" s="89" customFormat="1"/>
    <row r="206" s="89" customFormat="1"/>
    <row r="207" s="89" customFormat="1"/>
    <row r="208" s="89" customFormat="1"/>
    <row r="209" s="89" customFormat="1"/>
    <row r="210" s="89" customFormat="1"/>
    <row r="211" s="89" customFormat="1"/>
    <row r="212" s="89" customFormat="1"/>
    <row r="213" s="89" customFormat="1"/>
    <row r="214" s="89" customFormat="1"/>
    <row r="215" s="89" customFormat="1"/>
    <row r="216" s="89" customFormat="1"/>
    <row r="217" s="89" customFormat="1"/>
    <row r="218" s="89" customFormat="1"/>
    <row r="219" s="89" customFormat="1"/>
    <row r="220" s="89" customFormat="1"/>
    <row r="221" s="89" customFormat="1"/>
    <row r="222" s="89" customFormat="1"/>
    <row r="223" s="89" customFormat="1"/>
    <row r="224" s="89" customFormat="1"/>
    <row r="225" s="89" customFormat="1"/>
    <row r="226" s="89" customFormat="1"/>
    <row r="227" s="89" customFormat="1"/>
    <row r="228" s="89" customFormat="1"/>
    <row r="229" s="89" customFormat="1"/>
    <row r="230" s="89" customFormat="1"/>
    <row r="231" s="89" customFormat="1"/>
    <row r="232" s="89" customFormat="1"/>
    <row r="233" s="89" customFormat="1"/>
    <row r="234" s="89" customFormat="1"/>
    <row r="235" s="89" customFormat="1"/>
    <row r="236" s="89" customFormat="1"/>
    <row r="237" s="89" customFormat="1"/>
    <row r="238" s="89" customFormat="1"/>
    <row r="239" s="89" customFormat="1"/>
    <row r="240" s="89" customFormat="1"/>
    <row r="241" s="89" customFormat="1"/>
    <row r="242" s="89" customFormat="1"/>
    <row r="243" s="89" customFormat="1"/>
    <row r="244" s="89" customFormat="1"/>
    <row r="245" s="89" customFormat="1"/>
    <row r="246" s="89" customFormat="1"/>
    <row r="247" s="89" customFormat="1"/>
    <row r="248" s="89" customFormat="1"/>
    <row r="249" s="89" customFormat="1"/>
    <row r="250" s="89" customFormat="1"/>
    <row r="251" s="89" customFormat="1"/>
    <row r="252" s="89" customFormat="1"/>
    <row r="253" s="89" customFormat="1"/>
    <row r="254" s="89" customFormat="1"/>
    <row r="255" s="89" customFormat="1"/>
    <row r="256" s="89" customFormat="1"/>
    <row r="257" s="89" customFormat="1"/>
    <row r="258" s="89" customFormat="1"/>
    <row r="259" s="89" customFormat="1"/>
    <row r="260" s="89" customFormat="1"/>
    <row r="261" s="89" customFormat="1"/>
    <row r="262" s="89" customFormat="1"/>
    <row r="263" s="89" customFormat="1"/>
    <row r="264" s="89" customFormat="1"/>
    <row r="265" s="89" customFormat="1"/>
    <row r="266" s="89" customFormat="1"/>
    <row r="267" s="89" customFormat="1"/>
    <row r="268" s="89" customFormat="1"/>
    <row r="269" s="89" customFormat="1"/>
    <row r="270" s="89" customFormat="1"/>
    <row r="271" s="89" customFormat="1"/>
    <row r="272" s="89" customFormat="1"/>
    <row r="273" s="89" customFormat="1"/>
    <row r="274" s="89" customFormat="1"/>
    <row r="275" s="89" customFormat="1"/>
    <row r="276" s="89" customFormat="1"/>
    <row r="277" s="89" customFormat="1"/>
    <row r="278" s="89" customFormat="1"/>
    <row r="279" s="89" customFormat="1"/>
    <row r="280" s="89" customFormat="1"/>
    <row r="281" s="89" customFormat="1"/>
    <row r="282" s="89" customFormat="1"/>
    <row r="283" s="89" customFormat="1"/>
    <row r="284" s="89" customFormat="1"/>
    <row r="285" s="89" customFormat="1"/>
    <row r="286" s="89" customFormat="1"/>
    <row r="287" s="89" customFormat="1"/>
    <row r="288" s="89" customFormat="1"/>
    <row r="289" s="89" customFormat="1"/>
    <row r="290" s="89" customFormat="1"/>
    <row r="291" s="89" customFormat="1"/>
    <row r="292" s="89" customFormat="1"/>
    <row r="293" s="89" customFormat="1"/>
    <row r="294" s="89" customFormat="1"/>
    <row r="295" s="89" customFormat="1"/>
    <row r="296" s="89" customFormat="1"/>
    <row r="297" s="89" customFormat="1"/>
    <row r="298" s="89" customFormat="1"/>
    <row r="299" s="89" customFormat="1"/>
    <row r="300" s="89" customFormat="1"/>
    <row r="301" s="89" customFormat="1"/>
    <row r="302" s="89" customFormat="1"/>
    <row r="303" s="89" customFormat="1"/>
    <row r="304" s="89" customFormat="1"/>
    <row r="305" s="89" customFormat="1"/>
    <row r="306" s="89" customFormat="1"/>
    <row r="307" s="89" customFormat="1"/>
    <row r="308" s="89" customFormat="1"/>
    <row r="309" s="89" customFormat="1"/>
    <row r="310" s="89" customFormat="1"/>
    <row r="311" s="89" customFormat="1"/>
    <row r="312" s="89" customFormat="1"/>
    <row r="313" s="89" customFormat="1"/>
    <row r="314" s="89" customFormat="1"/>
    <row r="315" s="89" customFormat="1"/>
    <row r="316" s="89" customFormat="1"/>
    <row r="317" s="89" customFormat="1"/>
    <row r="318" s="89" customFormat="1"/>
    <row r="319" s="89" customFormat="1"/>
    <row r="320" s="89" customFormat="1"/>
    <row r="321" s="89" customFormat="1"/>
    <row r="322" s="89" customFormat="1"/>
    <row r="323" s="89" customFormat="1"/>
    <row r="324" s="89" customFormat="1"/>
    <row r="325" s="89" customFormat="1"/>
    <row r="326" s="89" customFormat="1"/>
    <row r="327" s="89" customFormat="1"/>
    <row r="328" s="89" customFormat="1"/>
    <row r="329" s="89" customFormat="1"/>
    <row r="330" s="89" customFormat="1"/>
    <row r="331" s="89" customFormat="1"/>
    <row r="332" s="89" customFormat="1"/>
    <row r="333" s="89" customFormat="1"/>
    <row r="334" s="89" customFormat="1"/>
    <row r="335" s="89" customFormat="1"/>
    <row r="336" s="89" customFormat="1"/>
    <row r="337" s="89" customFormat="1"/>
    <row r="338" s="89" customFormat="1"/>
    <row r="339" s="89" customFormat="1"/>
    <row r="340" s="89" customFormat="1"/>
    <row r="341" s="89" customFormat="1"/>
    <row r="342" s="89" customFormat="1"/>
    <row r="343" s="89" customFormat="1"/>
    <row r="344" s="89" customFormat="1"/>
    <row r="345" s="89" customFormat="1"/>
    <row r="346" s="89" customFormat="1"/>
    <row r="347" s="89" customFormat="1"/>
    <row r="348" s="89" customFormat="1"/>
    <row r="349" s="89" customFormat="1"/>
    <row r="350" s="89" customFormat="1"/>
    <row r="351" s="89" customFormat="1"/>
    <row r="352" s="89" customFormat="1"/>
    <row r="353" s="89" customFormat="1"/>
    <row r="354" s="89" customFormat="1"/>
    <row r="355" s="89" customFormat="1"/>
    <row r="356" s="89" customFormat="1"/>
    <row r="357" s="89" customFormat="1"/>
    <row r="358" s="89" customFormat="1"/>
    <row r="359" s="89" customFormat="1"/>
    <row r="360" s="89" customFormat="1"/>
    <row r="361" s="89" customFormat="1"/>
    <row r="362" s="89" customFormat="1"/>
    <row r="363" s="89" customFormat="1"/>
    <row r="364" s="89" customFormat="1"/>
    <row r="365" s="89" customFormat="1"/>
    <row r="366" s="89" customFormat="1"/>
    <row r="367" s="89" customFormat="1"/>
    <row r="368" s="89" customFormat="1"/>
    <row r="369" s="89" customFormat="1"/>
    <row r="370" s="89" customFormat="1"/>
    <row r="371" s="89" customFormat="1"/>
    <row r="372" s="89" customFormat="1"/>
    <row r="373" s="89" customFormat="1"/>
    <row r="374" s="89" customFormat="1"/>
    <row r="375" s="89" customFormat="1"/>
    <row r="376" s="89" customFormat="1"/>
    <row r="377" s="89" customFormat="1"/>
    <row r="378" s="89" customFormat="1"/>
    <row r="379" s="89" customFormat="1"/>
    <row r="380" s="89" customFormat="1"/>
    <row r="381" s="89" customFormat="1"/>
    <row r="382" s="89" customFormat="1"/>
    <row r="383" s="89" customFormat="1"/>
    <row r="384" s="89" customFormat="1"/>
    <row r="385" s="89" customFormat="1"/>
    <row r="386" s="89" customFormat="1"/>
    <row r="387" s="89" customFormat="1"/>
    <row r="388" s="89" customFormat="1"/>
    <row r="389" s="89" customFormat="1"/>
    <row r="390" s="89" customFormat="1"/>
    <row r="391" s="89" customFormat="1"/>
    <row r="392" s="89" customFormat="1"/>
    <row r="393" s="89" customFormat="1"/>
    <row r="394" s="89" customFormat="1"/>
    <row r="395" s="89" customFormat="1"/>
    <row r="396" s="89" customFormat="1"/>
    <row r="397" s="89" customFormat="1"/>
    <row r="398" s="89" customFormat="1"/>
    <row r="399" s="89" customFormat="1"/>
    <row r="400" s="89" customFormat="1"/>
    <row r="401" s="89" customFormat="1"/>
    <row r="402" s="89" customFormat="1"/>
    <row r="403" s="89" customFormat="1"/>
    <row r="404" s="89" customFormat="1"/>
    <row r="405" s="89" customFormat="1"/>
    <row r="406" s="89" customFormat="1"/>
    <row r="407" s="89" customFormat="1"/>
    <row r="408" s="89" customFormat="1"/>
    <row r="409" s="89" customFormat="1"/>
    <row r="410" s="89" customFormat="1"/>
    <row r="411" s="89" customFormat="1"/>
    <row r="412" s="89" customFormat="1"/>
    <row r="413" s="89" customFormat="1"/>
    <row r="414" s="89" customFormat="1"/>
    <row r="415" s="89" customFormat="1"/>
    <row r="416" s="89" customFormat="1"/>
    <row r="417" s="89" customFormat="1"/>
    <row r="418" s="89" customFormat="1"/>
    <row r="419" s="89" customFormat="1"/>
    <row r="420" s="89" customFormat="1"/>
    <row r="421" s="89" customFormat="1"/>
    <row r="422" s="89" customFormat="1"/>
    <row r="423" s="89" customFormat="1"/>
    <row r="424" s="89" customFormat="1"/>
    <row r="425" s="89" customFormat="1"/>
    <row r="426" s="89" customFormat="1"/>
    <row r="427" s="89" customFormat="1"/>
    <row r="428" s="89" customFormat="1"/>
    <row r="429" s="89" customFormat="1"/>
    <row r="430" s="89" customFormat="1"/>
    <row r="431" s="89" customFormat="1"/>
    <row r="432" s="89" customFormat="1"/>
    <row r="433" s="89" customFormat="1"/>
    <row r="434" s="89" customFormat="1"/>
    <row r="435" s="89" customFormat="1"/>
    <row r="436" s="89" customFormat="1"/>
    <row r="437" s="89" customFormat="1"/>
    <row r="438" s="89" customFormat="1"/>
    <row r="439" s="89" customFormat="1"/>
    <row r="440" s="89" customFormat="1"/>
    <row r="441" s="89" customFormat="1"/>
    <row r="442" s="89" customFormat="1"/>
    <row r="443" s="89" customFormat="1"/>
    <row r="444" s="89" customFormat="1"/>
    <row r="445" s="89" customFormat="1"/>
    <row r="446" s="89" customFormat="1"/>
    <row r="447" s="89" customFormat="1"/>
    <row r="448" s="89" customFormat="1"/>
    <row r="449" s="89" customFormat="1"/>
    <row r="450" s="89" customFormat="1"/>
    <row r="451" s="89" customFormat="1"/>
    <row r="452" s="89" customFormat="1"/>
    <row r="453" s="89" customFormat="1"/>
    <row r="454" s="89" customFormat="1"/>
    <row r="455" s="89" customFormat="1"/>
    <row r="456" s="89" customFormat="1"/>
    <row r="457" s="89" customFormat="1"/>
    <row r="458" s="89" customFormat="1"/>
    <row r="459" s="89" customFormat="1"/>
    <row r="460" s="89" customFormat="1"/>
    <row r="461" s="89" customFormat="1"/>
    <row r="462" s="89" customFormat="1"/>
    <row r="463" s="89" customFormat="1"/>
    <row r="464" s="89" customFormat="1"/>
    <row r="465" s="89" customFormat="1"/>
    <row r="466" s="89" customFormat="1"/>
    <row r="467" s="89" customFormat="1"/>
    <row r="468" s="89" customFormat="1"/>
    <row r="469" s="89" customFormat="1"/>
    <row r="470" s="89" customFormat="1"/>
    <row r="471" s="89" customFormat="1"/>
    <row r="472" s="89" customFormat="1"/>
    <row r="473" s="89" customFormat="1"/>
    <row r="474" s="89" customFormat="1"/>
    <row r="475" s="89" customFormat="1"/>
    <row r="476" s="89" customFormat="1"/>
    <row r="477" s="89" customFormat="1"/>
    <row r="478" s="89" customFormat="1"/>
  </sheetData>
  <sheetProtection selectLockedCells="1"/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81"/>
  <sheetViews>
    <sheetView workbookViewId="0">
      <selection activeCell="G43" sqref="G43"/>
    </sheetView>
  </sheetViews>
  <sheetFormatPr defaultRowHeight="12.75"/>
  <cols>
    <col min="1" max="1" width="3.7109375" style="27" customWidth="1"/>
    <col min="2" max="2" width="2.140625" style="1" customWidth="1"/>
    <col min="3" max="7" width="9.140625" style="1"/>
    <col min="8" max="8" width="12" style="1" customWidth="1"/>
    <col min="9" max="9" width="5.42578125" style="1" customWidth="1"/>
    <col min="10" max="14" width="9.140625" style="1"/>
    <col min="15" max="15" width="14" style="1" customWidth="1"/>
    <col min="16" max="16" width="9.42578125" style="1" customWidth="1"/>
    <col min="17" max="75" width="9.140625" style="89"/>
    <col min="76" max="129" width="9.140625" style="88"/>
    <col min="130" max="16384" width="9.140625" style="1"/>
  </cols>
  <sheetData>
    <row r="1" spans="2:16" ht="8.25" customHeight="1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2:1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>
      <c r="B3" s="40" t="s">
        <v>200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>
      <c r="B4" s="2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>
      <c r="B5" s="2" t="s">
        <v>37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>
      <c r="B6" s="2" t="s">
        <v>201</v>
      </c>
      <c r="C6" s="2"/>
      <c r="D6" s="2"/>
      <c r="E6" s="2"/>
      <c r="F6" s="2"/>
      <c r="G6" s="2"/>
      <c r="H6" s="2"/>
      <c r="I6" s="2"/>
      <c r="J6" s="2"/>
      <c r="K6" s="2"/>
      <c r="L6" s="2"/>
      <c r="M6" s="3" t="s">
        <v>9</v>
      </c>
      <c r="N6" s="3" t="s">
        <v>14</v>
      </c>
      <c r="O6" s="2"/>
      <c r="P6" s="2"/>
    </row>
    <row r="7" spans="2:16" ht="12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 t="s">
        <v>10</v>
      </c>
      <c r="N7" s="3">
        <v>30</v>
      </c>
      <c r="O7" s="2"/>
      <c r="P7" s="2"/>
    </row>
    <row r="8" spans="2:16" ht="26.25" customHeight="1">
      <c r="B8" s="2"/>
      <c r="C8" s="2"/>
      <c r="D8" s="2"/>
      <c r="E8" s="5" t="s">
        <v>32</v>
      </c>
      <c r="F8" s="2"/>
      <c r="G8" s="2"/>
      <c r="H8" s="2"/>
      <c r="I8" s="2"/>
      <c r="J8" s="2"/>
      <c r="K8" s="2"/>
      <c r="L8" s="2"/>
      <c r="M8" s="3" t="s">
        <v>11</v>
      </c>
      <c r="N8" s="3">
        <v>10</v>
      </c>
      <c r="O8" s="2"/>
      <c r="P8" s="2"/>
    </row>
    <row r="9" spans="2:16" ht="18.7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 t="s">
        <v>12</v>
      </c>
      <c r="N9" s="3">
        <v>40</v>
      </c>
      <c r="O9" s="2"/>
      <c r="P9" s="2"/>
    </row>
    <row r="10" spans="2:16" ht="28.5" customHeight="1">
      <c r="B10" s="2"/>
      <c r="C10" s="2"/>
      <c r="D10" s="8" t="s">
        <v>39</v>
      </c>
      <c r="E10" s="7"/>
      <c r="F10" s="7"/>
      <c r="G10" s="7"/>
      <c r="H10" s="2"/>
      <c r="I10" s="2"/>
      <c r="J10" s="2"/>
      <c r="K10" s="2"/>
      <c r="L10" s="2"/>
      <c r="M10" s="3" t="s">
        <v>13</v>
      </c>
      <c r="N10" s="3">
        <v>20</v>
      </c>
      <c r="O10" s="2"/>
      <c r="P10" s="2"/>
    </row>
    <row r="11" spans="2:16" ht="21" customHeight="1">
      <c r="B11" s="2"/>
      <c r="C11" s="2"/>
      <c r="D11" s="2" t="s">
        <v>40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ht="12" customHeight="1">
      <c r="B12" s="27"/>
      <c r="C12" s="73" t="s">
        <v>50</v>
      </c>
      <c r="D12" s="27"/>
      <c r="E12" s="27"/>
      <c r="F12" s="27"/>
      <c r="G12" s="27"/>
      <c r="H12" s="27"/>
      <c r="I12" s="2"/>
      <c r="J12" s="2"/>
      <c r="K12" s="2"/>
      <c r="L12" s="2"/>
      <c r="M12" s="2"/>
      <c r="N12" s="2"/>
      <c r="O12" s="2"/>
      <c r="P12" s="2"/>
    </row>
    <row r="13" spans="2:16" ht="24" customHeight="1">
      <c r="B13" s="2"/>
      <c r="C13" s="2"/>
      <c r="D13" s="2"/>
      <c r="E13" s="2"/>
      <c r="F13" s="2"/>
      <c r="G13" s="2"/>
      <c r="H13" s="3"/>
      <c r="I13" s="3"/>
      <c r="J13" s="2"/>
      <c r="K13" s="2"/>
      <c r="L13" s="2"/>
      <c r="M13" s="2"/>
      <c r="N13" s="2"/>
      <c r="O13" s="2"/>
      <c r="P13" s="2"/>
    </row>
    <row r="14" spans="2:16">
      <c r="B14" s="2" t="s">
        <v>51</v>
      </c>
      <c r="C14" s="2"/>
      <c r="D14" s="2"/>
      <c r="E14" s="2"/>
      <c r="F14" s="2"/>
      <c r="G14" s="2"/>
      <c r="H14" s="3"/>
      <c r="I14" s="2"/>
      <c r="J14" s="2"/>
      <c r="K14" s="2"/>
      <c r="L14" s="2"/>
      <c r="M14" s="2"/>
      <c r="N14" s="2"/>
      <c r="O14" s="2"/>
      <c r="P14" s="2"/>
    </row>
    <row r="15" spans="2:1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2:16">
      <c r="B16" s="2" t="s">
        <v>41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>
      <c r="B17" s="2" t="s">
        <v>52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>
      <c r="B18" s="2" t="s">
        <v>43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6">
      <c r="B19" s="2" t="s">
        <v>42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1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 ht="25.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2:16" ht="13.5" thickBot="1">
      <c r="B22" s="2"/>
      <c r="C22" s="2"/>
      <c r="D22" s="2"/>
      <c r="E22" s="2"/>
      <c r="F22" s="2"/>
      <c r="G22" s="9"/>
      <c r="H22" s="2"/>
      <c r="I22" s="2"/>
      <c r="J22" s="2"/>
      <c r="K22" s="2"/>
      <c r="L22" s="2"/>
      <c r="M22" s="2"/>
      <c r="N22" s="2"/>
      <c r="O22" s="2"/>
      <c r="P22" s="2"/>
    </row>
    <row r="23" spans="2:16" ht="13.5" thickBot="1">
      <c r="B23" s="10" t="s">
        <v>44</v>
      </c>
      <c r="C23" s="2"/>
      <c r="D23" s="2"/>
      <c r="E23" s="2"/>
      <c r="F23" s="2"/>
      <c r="G23" s="2"/>
      <c r="H23" s="42">
        <v>90</v>
      </c>
      <c r="I23" s="75" t="str">
        <f>IF(H23= "","digite", IF(H23=90,"Acertou !", "   Errou. Leia o texto novamente!"))</f>
        <v>Acertou !</v>
      </c>
      <c r="J23" s="43"/>
      <c r="K23" s="43"/>
      <c r="L23" s="2"/>
      <c r="M23" s="2"/>
      <c r="N23" s="2"/>
      <c r="O23" s="2"/>
      <c r="P23" s="2"/>
    </row>
    <row r="24" spans="2:16" ht="13.5" thickBot="1">
      <c r="B24" s="2"/>
      <c r="C24" s="2"/>
      <c r="D24" s="2"/>
      <c r="E24" s="2"/>
      <c r="F24" s="2"/>
      <c r="G24" s="2"/>
      <c r="H24" s="43"/>
      <c r="I24" s="43"/>
      <c r="J24" s="43"/>
      <c r="K24" s="43"/>
      <c r="L24" s="2"/>
      <c r="M24" s="2"/>
      <c r="N24" s="2"/>
      <c r="O24" s="2"/>
      <c r="P24" s="2"/>
    </row>
    <row r="25" spans="2:16" ht="13.5" thickBot="1">
      <c r="B25" s="10" t="s">
        <v>45</v>
      </c>
      <c r="C25" s="2"/>
      <c r="D25" s="2"/>
      <c r="E25" s="2"/>
      <c r="F25" s="2"/>
      <c r="G25" s="2"/>
      <c r="H25" s="43"/>
      <c r="I25" s="43"/>
      <c r="J25" s="42">
        <v>10</v>
      </c>
      <c r="K25" s="76" t="str">
        <f>IF(J25= "","digite", IF(J25=10,"Acertou !", "   Errou. Observe o gráfico novamente!"))</f>
        <v>Acertou !</v>
      </c>
      <c r="L25" s="2"/>
      <c r="M25" s="2"/>
      <c r="N25" s="2"/>
      <c r="O25" s="2"/>
      <c r="P25" s="2"/>
    </row>
    <row r="26" spans="2:16" ht="13.5" thickBot="1">
      <c r="B26" s="2"/>
      <c r="C26" s="2"/>
      <c r="D26" s="2"/>
      <c r="E26" s="2"/>
      <c r="F26" s="2"/>
      <c r="G26" s="2"/>
      <c r="H26" s="43"/>
      <c r="I26" s="43"/>
      <c r="J26" s="43"/>
      <c r="K26" s="43"/>
      <c r="L26" s="2"/>
      <c r="M26" s="2"/>
      <c r="N26" s="2"/>
      <c r="O26" s="2"/>
      <c r="P26" s="2"/>
    </row>
    <row r="27" spans="2:16" ht="13.5" thickBot="1">
      <c r="B27" s="10" t="s">
        <v>46</v>
      </c>
      <c r="C27" s="2"/>
      <c r="D27" s="2"/>
      <c r="E27" s="2"/>
      <c r="F27" s="2"/>
      <c r="G27" s="2"/>
      <c r="H27" s="43"/>
      <c r="I27" s="43"/>
      <c r="J27" s="43"/>
      <c r="K27" s="42">
        <v>60</v>
      </c>
      <c r="L27" s="77" t="str">
        <f>IF(K27= "","digite", IF(K27=60,   "Acertou !", "   Errou. Analise o gráfico novamente!"))</f>
        <v>Acertou !</v>
      </c>
      <c r="M27" s="2"/>
      <c r="N27" s="2"/>
      <c r="O27" s="2"/>
      <c r="P27" s="2"/>
    </row>
    <row r="28" spans="2:16" ht="13.5" thickBot="1">
      <c r="B28" s="2"/>
      <c r="C28" s="2"/>
      <c r="D28" s="2"/>
      <c r="E28" s="2"/>
      <c r="F28" s="2"/>
      <c r="G28" s="2"/>
      <c r="H28" s="43"/>
      <c r="I28" s="43"/>
      <c r="J28" s="43"/>
      <c r="K28" s="43"/>
      <c r="L28" s="2"/>
      <c r="M28" s="2"/>
      <c r="N28" s="2"/>
      <c r="O28" s="2"/>
      <c r="P28" s="2"/>
    </row>
    <row r="29" spans="2:16" ht="13.5" thickBot="1">
      <c r="B29" s="10" t="s">
        <v>47</v>
      </c>
      <c r="C29" s="2"/>
      <c r="D29" s="2"/>
      <c r="E29" s="2"/>
      <c r="F29" s="2"/>
      <c r="G29" s="2"/>
      <c r="H29" s="43"/>
      <c r="I29" s="43"/>
      <c r="J29" s="42">
        <v>10</v>
      </c>
      <c r="K29" s="78" t="str">
        <f>IF(J29= "","digite", IF(J29=10,"Acertou !", "   Errou. Verifique o gráfico novamente!"))</f>
        <v>Acertou !</v>
      </c>
      <c r="L29" s="2"/>
      <c r="M29" s="2"/>
      <c r="N29" s="2"/>
      <c r="O29" s="2"/>
      <c r="P29" s="2"/>
    </row>
    <row r="30" spans="2:16">
      <c r="B30" s="2"/>
      <c r="C30" s="2"/>
      <c r="D30" s="2"/>
      <c r="E30" s="2"/>
      <c r="F30" s="2"/>
      <c r="G30" s="2"/>
      <c r="H30" s="43"/>
      <c r="I30" s="43"/>
      <c r="J30" s="43"/>
      <c r="K30" s="43"/>
      <c r="L30" s="2"/>
      <c r="M30" s="2"/>
      <c r="N30" s="2"/>
      <c r="O30" s="2"/>
      <c r="P30" s="2"/>
    </row>
    <row r="31" spans="2:16" ht="13.5" thickBot="1">
      <c r="B31" s="10" t="s">
        <v>48</v>
      </c>
      <c r="C31" s="2"/>
      <c r="D31" s="2"/>
      <c r="E31" s="2"/>
      <c r="F31" s="2"/>
      <c r="G31" s="2"/>
      <c r="H31" s="43"/>
      <c r="I31" s="43"/>
      <c r="J31" s="43"/>
      <c r="K31" s="43"/>
      <c r="L31" s="2"/>
      <c r="M31" s="2"/>
      <c r="N31" s="2"/>
      <c r="O31" s="2"/>
      <c r="P31" s="2"/>
    </row>
    <row r="32" spans="2:16" ht="12.75" customHeight="1" thickBot="1">
      <c r="B32" s="2" t="s">
        <v>49</v>
      </c>
      <c r="C32" s="2"/>
      <c r="D32" s="2"/>
      <c r="E32" s="2"/>
      <c r="F32" s="2"/>
      <c r="G32" s="2"/>
      <c r="H32" s="43"/>
      <c r="I32" s="43"/>
      <c r="J32" s="43"/>
      <c r="K32" s="42">
        <v>30</v>
      </c>
      <c r="L32" s="9" t="str">
        <f>IF(K32= "","digite", IF(K32=30,"Acertou !", "   Errou.   Mais atenção. Tente de novo!"))</f>
        <v>Acertou !</v>
      </c>
      <c r="M32" s="2"/>
      <c r="N32" s="2"/>
      <c r="O32" s="2"/>
      <c r="P32" s="2"/>
    </row>
    <row r="33" spans="2:16" ht="30.7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s="89" customFormat="1" ht="9" customHeight="1"/>
    <row r="35" spans="2:16" s="89" customFormat="1"/>
    <row r="36" spans="2:16" s="89" customFormat="1"/>
    <row r="37" spans="2:16" s="89" customFormat="1"/>
    <row r="38" spans="2:16" s="89" customFormat="1"/>
    <row r="39" spans="2:16" s="89" customFormat="1">
      <c r="C39" s="89" t="s">
        <v>53</v>
      </c>
    </row>
    <row r="40" spans="2:16" s="89" customFormat="1"/>
    <row r="41" spans="2:16" s="89" customFormat="1"/>
    <row r="42" spans="2:16" s="89" customFormat="1"/>
    <row r="43" spans="2:16" s="89" customFormat="1"/>
    <row r="44" spans="2:16" s="89" customFormat="1"/>
    <row r="45" spans="2:16" s="89" customFormat="1"/>
    <row r="46" spans="2:16" s="89" customFormat="1"/>
    <row r="47" spans="2:16" s="89" customFormat="1"/>
    <row r="48" spans="2:16" s="89" customFormat="1"/>
    <row r="49" spans="3:3" s="89" customFormat="1"/>
    <row r="50" spans="3:3" s="89" customFormat="1"/>
    <row r="51" spans="3:3" s="89" customFormat="1"/>
    <row r="52" spans="3:3" s="89" customFormat="1"/>
    <row r="53" spans="3:3" s="89" customFormat="1"/>
    <row r="54" spans="3:3" s="89" customFormat="1"/>
    <row r="55" spans="3:3" s="89" customFormat="1"/>
    <row r="56" spans="3:3" s="89" customFormat="1"/>
    <row r="57" spans="3:3" s="89" customFormat="1">
      <c r="C57" s="89" t="s">
        <v>53</v>
      </c>
    </row>
    <row r="58" spans="3:3" s="89" customFormat="1"/>
    <row r="59" spans="3:3" s="89" customFormat="1"/>
    <row r="60" spans="3:3" s="89" customFormat="1"/>
    <row r="61" spans="3:3" s="89" customFormat="1"/>
    <row r="62" spans="3:3" s="89" customFormat="1"/>
    <row r="63" spans="3:3" s="89" customFormat="1"/>
    <row r="64" spans="3:3" s="89" customFormat="1"/>
    <row r="65" s="89" customFormat="1"/>
    <row r="66" s="89" customFormat="1"/>
    <row r="67" s="89" customFormat="1"/>
    <row r="68" s="89" customFormat="1"/>
    <row r="69" s="89" customFormat="1"/>
    <row r="70" s="89" customFormat="1"/>
    <row r="71" s="89" customFormat="1"/>
    <row r="72" s="89" customFormat="1"/>
    <row r="73" s="89" customFormat="1"/>
    <row r="74" s="89" customFormat="1"/>
    <row r="75" s="89" customFormat="1"/>
    <row r="76" s="89" customFormat="1"/>
    <row r="77" s="89" customFormat="1"/>
    <row r="78" s="89" customFormat="1"/>
    <row r="79" s="89" customFormat="1"/>
    <row r="80" s="89" customFormat="1"/>
    <row r="81" s="89" customFormat="1"/>
    <row r="82" s="89" customFormat="1"/>
    <row r="83" s="89" customFormat="1"/>
    <row r="84" s="89" customFormat="1"/>
    <row r="85" s="89" customFormat="1"/>
    <row r="86" s="89" customFormat="1"/>
    <row r="87" s="89" customFormat="1"/>
    <row r="88" s="89" customFormat="1"/>
    <row r="89" s="89" customFormat="1"/>
    <row r="90" s="89" customFormat="1"/>
    <row r="91" s="89" customFormat="1"/>
    <row r="92" s="89" customFormat="1"/>
    <row r="93" s="89" customFormat="1"/>
    <row r="94" s="89" customFormat="1"/>
    <row r="95" s="89" customFormat="1"/>
    <row r="96" s="89" customFormat="1"/>
    <row r="97" s="89" customFormat="1"/>
    <row r="98" s="89" customFormat="1"/>
    <row r="99" s="89" customFormat="1"/>
    <row r="100" s="89" customFormat="1"/>
    <row r="101" s="89" customFormat="1"/>
    <row r="102" s="89" customFormat="1"/>
    <row r="103" s="89" customFormat="1"/>
    <row r="104" s="89" customFormat="1"/>
    <row r="105" s="89" customFormat="1"/>
    <row r="106" s="89" customFormat="1"/>
    <row r="107" s="89" customFormat="1"/>
    <row r="108" s="89" customFormat="1"/>
    <row r="109" s="89" customFormat="1"/>
    <row r="110" s="89" customFormat="1"/>
    <row r="111" s="89" customFormat="1"/>
    <row r="112" s="89" customFormat="1"/>
    <row r="113" s="89" customFormat="1"/>
    <row r="114" s="89" customFormat="1"/>
    <row r="115" s="89" customFormat="1"/>
    <row r="116" s="89" customFormat="1"/>
    <row r="117" s="89" customFormat="1"/>
    <row r="118" s="89" customFormat="1"/>
    <row r="119" s="89" customFormat="1"/>
    <row r="120" s="89" customFormat="1"/>
    <row r="121" s="89" customFormat="1"/>
    <row r="122" s="89" customFormat="1"/>
    <row r="123" s="89" customFormat="1"/>
    <row r="124" s="89" customFormat="1"/>
    <row r="125" s="89" customFormat="1"/>
    <row r="126" s="89" customFormat="1"/>
    <row r="127" s="89" customFormat="1"/>
    <row r="128" s="89" customFormat="1"/>
    <row r="129" s="89" customFormat="1"/>
    <row r="130" s="89" customFormat="1"/>
    <row r="131" s="89" customFormat="1"/>
    <row r="132" s="89" customFormat="1"/>
    <row r="133" s="89" customFormat="1"/>
    <row r="134" s="89" customFormat="1"/>
    <row r="135" s="89" customFormat="1"/>
    <row r="136" s="89" customFormat="1"/>
    <row r="137" s="89" customFormat="1"/>
    <row r="138" s="89" customFormat="1"/>
    <row r="139" s="89" customFormat="1"/>
    <row r="140" s="89" customFormat="1"/>
    <row r="141" s="89" customFormat="1"/>
    <row r="142" s="89" customFormat="1"/>
    <row r="143" s="89" customFormat="1"/>
    <row r="144" s="89" customFormat="1"/>
    <row r="145" s="89" customFormat="1"/>
    <row r="146" s="89" customFormat="1"/>
    <row r="147" s="89" customFormat="1"/>
    <row r="148" s="89" customFormat="1"/>
    <row r="149" s="89" customFormat="1"/>
    <row r="150" s="89" customFormat="1"/>
    <row r="151" s="89" customFormat="1"/>
    <row r="152" s="89" customFormat="1"/>
    <row r="153" s="89" customFormat="1"/>
    <row r="154" s="89" customFormat="1"/>
    <row r="155" s="89" customFormat="1"/>
    <row r="156" s="89" customFormat="1"/>
    <row r="157" s="89" customFormat="1"/>
    <row r="158" s="89" customFormat="1"/>
    <row r="159" s="89" customFormat="1"/>
    <row r="160" s="89" customFormat="1"/>
    <row r="161" s="89" customFormat="1"/>
    <row r="162" s="89" customFormat="1"/>
    <row r="163" s="89" customFormat="1"/>
    <row r="164" s="89" customFormat="1"/>
    <row r="165" s="89" customFormat="1"/>
    <row r="166" s="89" customFormat="1"/>
    <row r="167" s="89" customFormat="1"/>
    <row r="168" s="89" customFormat="1"/>
    <row r="169" s="89" customFormat="1"/>
    <row r="170" s="89" customFormat="1"/>
    <row r="171" s="89" customFormat="1"/>
    <row r="172" s="89" customFormat="1"/>
    <row r="173" s="89" customFormat="1"/>
    <row r="174" s="89" customFormat="1"/>
    <row r="175" s="89" customFormat="1"/>
    <row r="176" s="89" customFormat="1"/>
    <row r="177" s="89" customFormat="1"/>
    <row r="178" s="89" customFormat="1"/>
    <row r="179" s="89" customFormat="1"/>
    <row r="180" s="89" customFormat="1"/>
    <row r="181" s="89" customFormat="1"/>
    <row r="182" s="89" customFormat="1"/>
    <row r="183" s="89" customFormat="1"/>
    <row r="184" s="89" customFormat="1"/>
    <row r="185" s="89" customFormat="1"/>
    <row r="186" s="89" customFormat="1"/>
    <row r="187" s="89" customFormat="1"/>
    <row r="188" s="89" customFormat="1"/>
    <row r="189" s="89" customFormat="1"/>
    <row r="190" s="89" customFormat="1"/>
    <row r="191" s="89" customFormat="1"/>
    <row r="192" s="89" customFormat="1"/>
    <row r="193" s="89" customFormat="1"/>
    <row r="194" s="89" customFormat="1"/>
    <row r="195" s="89" customFormat="1"/>
    <row r="196" s="89" customFormat="1"/>
    <row r="197" s="89" customFormat="1"/>
    <row r="198" s="89" customFormat="1"/>
    <row r="199" s="89" customFormat="1"/>
    <row r="200" s="89" customFormat="1"/>
    <row r="201" s="89" customFormat="1"/>
    <row r="202" s="89" customFormat="1"/>
    <row r="203" s="89" customFormat="1"/>
    <row r="204" s="89" customFormat="1"/>
    <row r="205" s="89" customFormat="1"/>
    <row r="206" s="89" customFormat="1"/>
    <row r="207" s="89" customFormat="1"/>
    <row r="208" s="89" customFormat="1"/>
    <row r="209" s="89" customFormat="1"/>
    <row r="210" s="89" customFormat="1"/>
    <row r="211" s="89" customFormat="1"/>
    <row r="212" s="89" customFormat="1"/>
    <row r="213" s="89" customFormat="1"/>
    <row r="214" s="89" customFormat="1"/>
    <row r="215" s="89" customFormat="1"/>
    <row r="216" s="89" customFormat="1"/>
    <row r="217" s="89" customFormat="1"/>
    <row r="218" s="89" customFormat="1"/>
    <row r="219" s="89" customFormat="1"/>
    <row r="220" s="89" customFormat="1"/>
    <row r="221" s="89" customFormat="1"/>
    <row r="222" s="89" customFormat="1"/>
    <row r="223" s="89" customFormat="1"/>
    <row r="224" s="89" customFormat="1"/>
    <row r="225" s="89" customFormat="1"/>
    <row r="226" s="89" customFormat="1"/>
    <row r="227" s="89" customFormat="1"/>
    <row r="228" s="89" customFormat="1"/>
    <row r="229" s="89" customFormat="1"/>
    <row r="230" s="89" customFormat="1"/>
    <row r="231" s="89" customFormat="1"/>
    <row r="232" s="89" customFormat="1"/>
    <row r="233" s="89" customFormat="1"/>
    <row r="234" s="89" customFormat="1"/>
    <row r="235" s="89" customFormat="1"/>
    <row r="236" s="89" customFormat="1"/>
    <row r="237" s="89" customFormat="1"/>
    <row r="238" s="89" customFormat="1"/>
    <row r="239" s="89" customFormat="1"/>
    <row r="240" s="89" customFormat="1"/>
    <row r="241" s="89" customFormat="1"/>
    <row r="242" s="89" customFormat="1"/>
    <row r="243" s="89" customFormat="1"/>
    <row r="244" s="89" customFormat="1"/>
    <row r="245" s="89" customFormat="1"/>
    <row r="246" s="89" customFormat="1"/>
    <row r="247" s="89" customFormat="1"/>
    <row r="248" s="89" customFormat="1"/>
    <row r="249" s="89" customFormat="1"/>
    <row r="250" s="89" customFormat="1"/>
    <row r="251" s="89" customFormat="1"/>
    <row r="252" s="89" customFormat="1"/>
    <row r="253" s="89" customFormat="1"/>
    <row r="254" s="89" customFormat="1"/>
    <row r="255" s="89" customFormat="1"/>
    <row r="256" s="89" customFormat="1"/>
    <row r="257" s="89" customFormat="1"/>
    <row r="258" s="89" customFormat="1"/>
    <row r="259" s="89" customFormat="1"/>
    <row r="260" s="89" customFormat="1"/>
    <row r="261" s="89" customFormat="1"/>
    <row r="262" s="89" customFormat="1"/>
    <row r="263" s="89" customFormat="1"/>
    <row r="264" s="89" customFormat="1"/>
    <row r="265" s="89" customFormat="1"/>
    <row r="266" s="89" customFormat="1"/>
    <row r="267" s="89" customFormat="1"/>
    <row r="268" s="89" customFormat="1"/>
    <row r="269" s="89" customFormat="1"/>
    <row r="270" s="89" customFormat="1"/>
    <row r="271" s="89" customFormat="1"/>
    <row r="272" s="89" customFormat="1"/>
    <row r="273" s="89" customFormat="1"/>
    <row r="274" s="89" customFormat="1"/>
    <row r="275" s="89" customFormat="1"/>
    <row r="276" s="89" customFormat="1"/>
    <row r="277" s="89" customFormat="1"/>
    <row r="278" s="89" customFormat="1"/>
    <row r="279" s="89" customFormat="1"/>
    <row r="280" s="89" customFormat="1"/>
    <row r="281" s="89" customFormat="1"/>
    <row r="282" s="89" customFormat="1"/>
    <row r="283" s="89" customFormat="1"/>
    <row r="284" s="89" customFormat="1"/>
    <row r="285" s="89" customFormat="1"/>
    <row r="286" s="89" customFormat="1"/>
    <row r="287" s="89" customFormat="1"/>
    <row r="288" s="89" customFormat="1"/>
    <row r="289" s="89" customFormat="1"/>
    <row r="290" s="89" customFormat="1"/>
    <row r="291" s="89" customFormat="1"/>
    <row r="292" s="89" customFormat="1"/>
    <row r="293" s="89" customFormat="1"/>
    <row r="294" s="89" customFormat="1"/>
    <row r="295" s="89" customFormat="1"/>
    <row r="296" s="89" customFormat="1"/>
    <row r="297" s="89" customFormat="1"/>
    <row r="298" s="89" customFormat="1"/>
    <row r="299" s="89" customFormat="1"/>
    <row r="300" s="89" customFormat="1"/>
    <row r="301" s="89" customFormat="1"/>
    <row r="302" s="89" customFormat="1"/>
    <row r="303" s="89" customFormat="1"/>
    <row r="304" s="89" customFormat="1"/>
    <row r="305" s="89" customFormat="1"/>
    <row r="306" s="89" customFormat="1"/>
    <row r="307" s="89" customFormat="1"/>
    <row r="308" s="89" customFormat="1"/>
    <row r="309" s="89" customFormat="1"/>
    <row r="310" s="89" customFormat="1"/>
    <row r="311" s="89" customFormat="1"/>
    <row r="312" s="89" customFormat="1"/>
    <row r="313" s="89" customFormat="1"/>
    <row r="314" s="89" customFormat="1"/>
    <row r="315" s="89" customFormat="1"/>
    <row r="316" s="89" customFormat="1"/>
    <row r="317" s="89" customFormat="1"/>
    <row r="318" s="89" customFormat="1"/>
    <row r="319" s="89" customFormat="1"/>
    <row r="320" s="89" customFormat="1"/>
    <row r="321" s="89" customFormat="1"/>
    <row r="322" s="89" customFormat="1"/>
    <row r="323" s="89" customFormat="1"/>
    <row r="324" s="89" customFormat="1"/>
    <row r="325" s="89" customFormat="1"/>
    <row r="326" s="89" customFormat="1"/>
    <row r="327" s="89" customFormat="1"/>
    <row r="328" s="89" customFormat="1"/>
    <row r="329" s="89" customFormat="1"/>
    <row r="330" s="89" customFormat="1"/>
    <row r="331" s="89" customFormat="1"/>
    <row r="332" s="89" customFormat="1"/>
    <row r="333" s="89" customFormat="1"/>
    <row r="334" s="89" customFormat="1"/>
    <row r="335" s="89" customFormat="1"/>
    <row r="336" s="89" customFormat="1"/>
    <row r="337" s="89" customFormat="1"/>
    <row r="338" s="89" customFormat="1"/>
    <row r="339" s="89" customFormat="1"/>
    <row r="340" s="89" customFormat="1"/>
    <row r="341" s="89" customFormat="1"/>
    <row r="342" s="89" customFormat="1"/>
    <row r="343" s="89" customFormat="1"/>
    <row r="344" s="89" customFormat="1"/>
    <row r="345" s="89" customFormat="1"/>
    <row r="346" s="89" customFormat="1"/>
    <row r="347" s="89" customFormat="1"/>
    <row r="348" s="89" customFormat="1"/>
    <row r="349" s="89" customFormat="1"/>
    <row r="350" s="89" customFormat="1"/>
    <row r="351" s="89" customFormat="1"/>
    <row r="352" s="89" customFormat="1"/>
    <row r="353" spans="2:16" s="89" customFormat="1"/>
    <row r="354" spans="2:16" s="89" customFormat="1"/>
    <row r="355" spans="2:16"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</row>
    <row r="356" spans="2:16"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</row>
    <row r="357" spans="2:16"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</row>
    <row r="358" spans="2:16"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</row>
    <row r="359" spans="2:16"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</row>
    <row r="360" spans="2:16"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</row>
    <row r="361" spans="2:16"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</row>
    <row r="362" spans="2:16"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</row>
    <row r="363" spans="2:16"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</row>
    <row r="364" spans="2:16"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</row>
    <row r="365" spans="2:16"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</row>
    <row r="366" spans="2:16"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</row>
    <row r="367" spans="2:16"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</row>
    <row r="368" spans="2:16"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</row>
    <row r="369" spans="2:16"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</row>
    <row r="370" spans="2:16"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</row>
    <row r="371" spans="2:16"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</row>
    <row r="372" spans="2:16"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</row>
    <row r="373" spans="2:16"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</row>
    <row r="374" spans="2:16"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</row>
    <row r="375" spans="2:16"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</row>
    <row r="376" spans="2:16"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</row>
    <row r="377" spans="2:16"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</row>
    <row r="378" spans="2:16"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</row>
    <row r="379" spans="2:16"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</row>
    <row r="380" spans="2:16"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</row>
    <row r="381" spans="2:16"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</row>
    <row r="382" spans="2:16"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</row>
    <row r="383" spans="2:16"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</row>
    <row r="384" spans="2:16"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</row>
    <row r="385" spans="2:16"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</row>
    <row r="386" spans="2:16"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</row>
    <row r="387" spans="2:16"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</row>
    <row r="388" spans="2:16"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</row>
    <row r="389" spans="2:16"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</row>
    <row r="390" spans="2:16"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</row>
    <row r="391" spans="2:16"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</row>
    <row r="392" spans="2:16"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</row>
    <row r="393" spans="2:16"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</row>
    <row r="394" spans="2:16"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</row>
    <row r="395" spans="2:16"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</row>
    <row r="396" spans="2:16"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</row>
    <row r="397" spans="2:16"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</row>
    <row r="398" spans="2:16"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</row>
    <row r="399" spans="2:16"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</row>
    <row r="400" spans="2:16"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</row>
    <row r="401" spans="2:16"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</row>
    <row r="402" spans="2:16"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</row>
    <row r="403" spans="2:16"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</row>
    <row r="404" spans="2:16"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</row>
    <row r="405" spans="2:16"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</row>
    <row r="406" spans="2:16"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</row>
    <row r="407" spans="2:16"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</row>
    <row r="408" spans="2:16"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</row>
    <row r="409" spans="2:16"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</row>
    <row r="410" spans="2:16"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</row>
    <row r="411" spans="2:16"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</row>
    <row r="412" spans="2:16"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</row>
    <row r="413" spans="2:16"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</row>
    <row r="414" spans="2:16"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</row>
    <row r="415" spans="2:16"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</row>
    <row r="416" spans="2:16"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</row>
    <row r="417" spans="2:16"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</row>
    <row r="418" spans="2:16"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</row>
    <row r="419" spans="2:16"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</row>
    <row r="420" spans="2:16"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</row>
    <row r="421" spans="2:16"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</row>
    <row r="422" spans="2:16"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</row>
    <row r="423" spans="2:16"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</row>
    <row r="424" spans="2:16"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</row>
    <row r="425" spans="2:16"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</row>
    <row r="426" spans="2:16"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</row>
    <row r="427" spans="2:16"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</row>
    <row r="428" spans="2:16"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</row>
    <row r="429" spans="2:16"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</row>
    <row r="430" spans="2:16"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</row>
    <row r="431" spans="2:16"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</row>
    <row r="432" spans="2:16"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</row>
    <row r="433" spans="2:16"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</row>
    <row r="434" spans="2:16"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</row>
    <row r="435" spans="2:16"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</row>
    <row r="436" spans="2:16"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</row>
    <row r="437" spans="2:16"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</row>
    <row r="438" spans="2:16"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</row>
    <row r="439" spans="2:16"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</row>
    <row r="440" spans="2:16"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</row>
    <row r="441" spans="2:16"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</row>
    <row r="442" spans="2:16"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</row>
    <row r="443" spans="2:16"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</row>
    <row r="444" spans="2:16"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</row>
    <row r="445" spans="2:16"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</row>
    <row r="446" spans="2:16"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</row>
    <row r="447" spans="2:16"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</row>
    <row r="448" spans="2:16"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</row>
    <row r="449" spans="2:16"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</row>
    <row r="450" spans="2:16"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</row>
    <row r="451" spans="2:16"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</row>
    <row r="452" spans="2:16"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</row>
    <row r="453" spans="2:16"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</row>
    <row r="454" spans="2:16"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</row>
    <row r="455" spans="2:16"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</row>
    <row r="456" spans="2:16"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</row>
    <row r="457" spans="2:16"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</row>
    <row r="458" spans="2:16"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</row>
    <row r="459" spans="2:16"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</row>
    <row r="460" spans="2:16"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</row>
    <row r="461" spans="2:16"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</row>
    <row r="462" spans="2:16"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</row>
    <row r="463" spans="2:16"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</row>
    <row r="464" spans="2:16"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</row>
    <row r="465" spans="2:16"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</row>
    <row r="466" spans="2:16"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</row>
    <row r="467" spans="2:16"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</row>
    <row r="468" spans="2:16"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</row>
    <row r="469" spans="2:16"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</row>
    <row r="470" spans="2:16"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</row>
    <row r="471" spans="2:16"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</row>
    <row r="472" spans="2:16"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</row>
    <row r="473" spans="2:16"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</row>
    <row r="474" spans="2:16"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</row>
    <row r="475" spans="2:16"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</row>
    <row r="476" spans="2:16"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</row>
    <row r="477" spans="2:16"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</row>
    <row r="478" spans="2:16"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</row>
    <row r="479" spans="2:16"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</row>
    <row r="480" spans="2:16"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</row>
    <row r="481" spans="2:16"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</row>
    <row r="482" spans="2:16"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</row>
    <row r="483" spans="2:16"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</row>
    <row r="484" spans="2:16"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</row>
    <row r="485" spans="2:16"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</row>
    <row r="486" spans="2:16"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</row>
    <row r="487" spans="2:16"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</row>
    <row r="488" spans="2:16"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</row>
    <row r="489" spans="2:16"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</row>
    <row r="490" spans="2:16"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</row>
    <row r="491" spans="2:16"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</row>
    <row r="492" spans="2:16"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</row>
    <row r="493" spans="2:16"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</row>
    <row r="494" spans="2:16"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</row>
    <row r="495" spans="2:16"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</row>
    <row r="496" spans="2:16"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</row>
    <row r="497" spans="2:16"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</row>
    <row r="498" spans="2:16"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</row>
    <row r="499" spans="2:16"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</row>
    <row r="500" spans="2:16"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</row>
    <row r="501" spans="2:16"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</row>
    <row r="502" spans="2:16"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</row>
    <row r="503" spans="2:16"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</row>
    <row r="504" spans="2:16"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</row>
    <row r="505" spans="2:16"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</row>
    <row r="506" spans="2:16"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</row>
    <row r="507" spans="2:16"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</row>
    <row r="508" spans="2:16"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</row>
    <row r="509" spans="2:16"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</row>
    <row r="510" spans="2:16"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</row>
    <row r="511" spans="2:16"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</row>
    <row r="512" spans="2:16"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</row>
    <row r="513" spans="2:16"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</row>
    <row r="514" spans="2:16"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</row>
    <row r="515" spans="2:16"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</row>
    <row r="516" spans="2:16"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</row>
    <row r="517" spans="2:16"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</row>
    <row r="518" spans="2:16"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</row>
    <row r="519" spans="2:16"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</row>
    <row r="520" spans="2:16"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</row>
    <row r="521" spans="2:16"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</row>
    <row r="522" spans="2:16"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</row>
    <row r="523" spans="2:16"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</row>
    <row r="524" spans="2:16"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</row>
    <row r="525" spans="2:16"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</row>
    <row r="526" spans="2:16"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</row>
    <row r="527" spans="2:16"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</row>
    <row r="528" spans="2:16"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</row>
    <row r="529" spans="2:16"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</row>
    <row r="530" spans="2:16"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</row>
    <row r="531" spans="2:16"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</row>
    <row r="532" spans="2:16"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</row>
    <row r="533" spans="2:16"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</row>
    <row r="534" spans="2:16"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</row>
    <row r="535" spans="2:16"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</row>
    <row r="536" spans="2:16"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</row>
    <row r="537" spans="2:16"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</row>
    <row r="538" spans="2:16"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</row>
    <row r="539" spans="2:16"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</row>
    <row r="540" spans="2:16"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</row>
    <row r="541" spans="2:16"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</row>
    <row r="542" spans="2:16"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</row>
    <row r="543" spans="2:16"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</row>
    <row r="544" spans="2:16"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</row>
    <row r="545" spans="2:16"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</row>
    <row r="546" spans="2:16"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</row>
    <row r="547" spans="2:16"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</row>
    <row r="548" spans="2:16"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</row>
    <row r="549" spans="2:16"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</row>
    <row r="550" spans="2:16"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</row>
    <row r="551" spans="2:16"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</row>
    <row r="552" spans="2:16"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</row>
    <row r="553" spans="2:16"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</row>
    <row r="554" spans="2:16"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</row>
    <row r="555" spans="2:16"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</row>
    <row r="556" spans="2:16"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</row>
    <row r="557" spans="2:16"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</row>
    <row r="558" spans="2:16"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</row>
    <row r="559" spans="2:16"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</row>
    <row r="560" spans="2:16"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</row>
    <row r="561" spans="2:16"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</row>
    <row r="562" spans="2:16"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</row>
    <row r="563" spans="2:16"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</row>
    <row r="564" spans="2:16"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</row>
    <row r="565" spans="2:16"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</row>
    <row r="566" spans="2:16"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</row>
    <row r="567" spans="2:16"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</row>
    <row r="568" spans="2:16"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</row>
    <row r="569" spans="2:16"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</row>
    <row r="570" spans="2:16"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</row>
    <row r="571" spans="2:16"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</row>
    <row r="572" spans="2:16"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</row>
    <row r="573" spans="2:16"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</row>
    <row r="574" spans="2:16"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</row>
    <row r="575" spans="2:16"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</row>
    <row r="576" spans="2:16"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</row>
    <row r="577" spans="2:16"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</row>
    <row r="578" spans="2:16"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</row>
    <row r="579" spans="2:16"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</row>
    <row r="580" spans="2:16"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</row>
    <row r="581" spans="2:16"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</row>
  </sheetData>
  <sheetProtection selectLockedCells="1"/>
  <phoneticPr fontId="2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1"/>
  <sheetViews>
    <sheetView workbookViewId="0">
      <selection activeCell="G39" sqref="G39"/>
    </sheetView>
  </sheetViews>
  <sheetFormatPr defaultRowHeight="12.75"/>
  <cols>
    <col min="1" max="1" width="1.7109375" style="27" customWidth="1"/>
    <col min="2" max="2" width="2.28515625" style="2" customWidth="1"/>
    <col min="3" max="3" width="2.42578125" style="1" customWidth="1"/>
    <col min="4" max="4" width="1.28515625" style="1" customWidth="1"/>
    <col min="5" max="5" width="2.42578125" style="1" customWidth="1"/>
    <col min="6" max="6" width="17.42578125" style="1" customWidth="1"/>
    <col min="7" max="7" width="14" style="1" customWidth="1"/>
    <col min="8" max="9" width="9.140625" style="1"/>
    <col min="10" max="10" width="4.42578125" style="1" customWidth="1"/>
    <col min="11" max="11" width="5.28515625" style="1" customWidth="1"/>
    <col min="12" max="12" width="9.140625" style="1"/>
    <col min="13" max="14" width="2.85546875" style="1" customWidth="1"/>
    <col min="15" max="15" width="1.140625" style="1" customWidth="1"/>
    <col min="16" max="16" width="9.140625" style="1"/>
    <col min="17" max="17" width="14.28515625" style="1" customWidth="1"/>
    <col min="18" max="18" width="4.7109375" style="1" customWidth="1"/>
    <col min="19" max="19" width="8.28515625" style="1" customWidth="1"/>
    <col min="20" max="20" width="4.7109375" style="1" customWidth="1"/>
    <col min="21" max="21" width="8.5703125" style="1" customWidth="1"/>
    <col min="22" max="22" width="3.42578125" style="1" customWidth="1"/>
    <col min="23" max="23" width="9.140625" style="27"/>
    <col min="24" max="51" width="9.140625" style="89"/>
    <col min="52" max="53" width="9.140625" style="88"/>
    <col min="54" max="16384" width="9.140625" style="1"/>
  </cols>
  <sheetData>
    <row r="1" spans="2:22" ht="6.75" customHeight="1"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2:2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>
      <c r="C3" s="2"/>
      <c r="D3" s="2"/>
      <c r="E3" s="2"/>
      <c r="F3" s="2" t="s">
        <v>203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>
      <c r="C4" s="2" t="s">
        <v>66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2">
      <c r="C5" s="2" t="s">
        <v>65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 t="s">
        <v>15</v>
      </c>
      <c r="Q5" s="3" t="s">
        <v>16</v>
      </c>
      <c r="R5" s="3"/>
      <c r="S5" s="2"/>
      <c r="T5" s="2"/>
      <c r="U5" s="2"/>
      <c r="V5" s="2"/>
    </row>
    <row r="6" spans="2:22">
      <c r="C6" s="2"/>
      <c r="D6" s="2"/>
      <c r="E6" s="2"/>
      <c r="F6" s="2" t="s">
        <v>54</v>
      </c>
      <c r="G6" s="2"/>
      <c r="H6" s="2"/>
      <c r="I6" s="2"/>
      <c r="J6" s="2"/>
      <c r="K6" s="2"/>
      <c r="L6" s="2"/>
      <c r="M6" s="2"/>
      <c r="N6" s="2"/>
      <c r="O6" s="2"/>
      <c r="P6" s="3" t="s">
        <v>17</v>
      </c>
      <c r="Q6" s="3">
        <v>50</v>
      </c>
      <c r="R6" s="3"/>
      <c r="S6" s="2"/>
      <c r="T6" s="2"/>
      <c r="U6" s="2"/>
      <c r="V6" s="2"/>
    </row>
    <row r="7" spans="2:2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 t="s">
        <v>18</v>
      </c>
      <c r="Q7" s="3">
        <v>60</v>
      </c>
      <c r="R7" s="3"/>
      <c r="S7" s="2"/>
      <c r="T7" s="2"/>
      <c r="U7" s="2"/>
      <c r="V7" s="2"/>
    </row>
    <row r="8" spans="2:22" ht="21.75" customHeight="1">
      <c r="C8" s="2"/>
      <c r="D8" s="2"/>
      <c r="E8" s="2"/>
      <c r="F8" s="2"/>
      <c r="G8" s="5" t="s">
        <v>32</v>
      </c>
      <c r="H8" s="2"/>
      <c r="I8" s="2"/>
      <c r="J8" s="2"/>
      <c r="K8" s="2"/>
      <c r="L8" s="2"/>
      <c r="M8" s="2"/>
      <c r="N8" s="2"/>
      <c r="O8" s="2"/>
      <c r="P8" s="3" t="s">
        <v>19</v>
      </c>
      <c r="Q8" s="3">
        <v>40</v>
      </c>
      <c r="R8" s="3"/>
      <c r="S8" s="2"/>
      <c r="T8" s="2"/>
      <c r="U8" s="2"/>
      <c r="V8" s="2"/>
    </row>
    <row r="9" spans="2:2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 t="s">
        <v>20</v>
      </c>
      <c r="Q9" s="3">
        <v>60</v>
      </c>
      <c r="R9" s="3"/>
      <c r="S9" s="2"/>
      <c r="T9" s="2"/>
      <c r="U9" s="2"/>
      <c r="V9" s="2"/>
    </row>
    <row r="10" spans="2:22" ht="27" customHeight="1">
      <c r="C10" s="2"/>
      <c r="D10" s="2"/>
      <c r="E10" s="2"/>
      <c r="F10" s="8" t="s">
        <v>67</v>
      </c>
      <c r="G10" s="7"/>
      <c r="H10" s="7"/>
      <c r="I10" s="7"/>
      <c r="J10" s="2"/>
      <c r="K10" s="2"/>
      <c r="L10" s="2"/>
      <c r="M10" s="2"/>
      <c r="N10" s="2"/>
      <c r="O10" s="2"/>
      <c r="P10" s="3" t="s">
        <v>21</v>
      </c>
      <c r="Q10" s="3">
        <v>40</v>
      </c>
      <c r="R10" s="3"/>
      <c r="S10" s="2"/>
      <c r="T10" s="2"/>
      <c r="U10" s="2"/>
      <c r="V10" s="2"/>
    </row>
    <row r="11" spans="2:22" ht="20.25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2:22">
      <c r="B12" s="27"/>
      <c r="C12" s="27"/>
      <c r="D12" s="27"/>
      <c r="E12" s="27"/>
      <c r="F12" s="27"/>
      <c r="G12" s="27"/>
      <c r="H12" s="27"/>
      <c r="I12" s="27"/>
      <c r="J12" s="2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>
      <c r="C13" s="2"/>
      <c r="D13" s="2"/>
      <c r="E13" s="2"/>
      <c r="F13" s="2"/>
      <c r="G13" s="2"/>
      <c r="H13" s="2"/>
      <c r="I13" s="2"/>
      <c r="J13" s="2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2:22">
      <c r="C14" s="2" t="s">
        <v>174</v>
      </c>
      <c r="D14" s="2"/>
      <c r="E14" s="2"/>
      <c r="F14" s="2"/>
      <c r="G14" s="2"/>
      <c r="H14" s="2"/>
      <c r="I14" s="2"/>
      <c r="J14" s="2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2:22">
      <c r="C15" s="2"/>
      <c r="D15" s="2"/>
      <c r="E15" s="2"/>
      <c r="F15" s="2"/>
      <c r="G15" s="2"/>
      <c r="H15" s="2"/>
      <c r="I15" s="2"/>
      <c r="J15" s="27"/>
      <c r="K15" s="2"/>
      <c r="L15" s="3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>
      <c r="C16" s="2"/>
      <c r="D16" s="2"/>
      <c r="E16" s="2"/>
      <c r="F16" s="2" t="s">
        <v>175</v>
      </c>
      <c r="G16" s="2"/>
      <c r="H16" s="2"/>
      <c r="I16" s="2"/>
      <c r="J16" s="27"/>
      <c r="K16" s="2"/>
      <c r="L16" s="3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3:22">
      <c r="C17" s="2" t="s">
        <v>176</v>
      </c>
      <c r="D17" s="2"/>
      <c r="E17" s="2"/>
      <c r="F17" s="2"/>
      <c r="G17" s="2"/>
      <c r="H17" s="2"/>
      <c r="I17" s="2"/>
      <c r="J17" s="2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3:22">
      <c r="C18" s="2"/>
      <c r="D18" s="2"/>
      <c r="E18" s="2"/>
      <c r="F18" s="2"/>
      <c r="G18" s="2"/>
      <c r="H18" s="2"/>
      <c r="I18" s="2"/>
      <c r="J18" s="2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3:22">
      <c r="C19" s="3"/>
      <c r="D19" s="3"/>
      <c r="E19" s="3"/>
      <c r="F19" s="3"/>
      <c r="G19" s="3"/>
      <c r="H19" s="3"/>
      <c r="I19" s="3"/>
      <c r="J19" s="15"/>
      <c r="K19" s="15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3:22" ht="29.25" customHeight="1" thickBot="1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3:22" ht="13.5" thickBot="1">
      <c r="C21" s="10"/>
      <c r="D21" s="2"/>
      <c r="E21" s="2" t="s">
        <v>64</v>
      </c>
      <c r="F21" s="2"/>
      <c r="G21" s="2"/>
      <c r="H21" s="2"/>
      <c r="I21" s="2"/>
      <c r="J21" s="42">
        <v>2</v>
      </c>
      <c r="K21" s="9" t="str">
        <f>IF(J21="","digite",IF(J21&gt;2,"Digite 1 ou 2",IF(J21&lt;1," Digite 1 ou 2",IF(J21=2,"Acertou",IF(J21=1,"Errou")))))</f>
        <v>Acertou</v>
      </c>
      <c r="L21" s="2"/>
      <c r="M21" s="10"/>
      <c r="N21" s="2"/>
      <c r="O21" s="2" t="s">
        <v>57</v>
      </c>
      <c r="P21" s="2"/>
      <c r="Q21" s="2"/>
      <c r="R21" s="2"/>
      <c r="S21" s="2"/>
      <c r="T21" s="42">
        <v>1</v>
      </c>
      <c r="U21" s="9" t="str">
        <f>IF(T21="","digite",IF(T21&gt;2,"Digite 1 ou 2",IF(T21&lt;1," Digite 1 ou 2",IF(T21=1,"Acertou",IF(T21=2,"Errou")))))</f>
        <v>Acertou</v>
      </c>
      <c r="V21" s="2"/>
    </row>
    <row r="22" spans="3:22" ht="26.25" customHeight="1" thickBot="1">
      <c r="C22" s="2"/>
      <c r="D22" s="2"/>
      <c r="E22" s="2"/>
      <c r="F22" s="2"/>
      <c r="G22" s="2"/>
      <c r="H22" s="2"/>
      <c r="I22" s="2"/>
      <c r="J22" s="44"/>
      <c r="K22" s="2"/>
      <c r="L22" s="2"/>
      <c r="M22" s="2"/>
      <c r="N22" s="2"/>
      <c r="O22" s="2"/>
      <c r="P22" s="2"/>
      <c r="Q22" s="2"/>
      <c r="R22" s="2"/>
      <c r="S22" s="2"/>
      <c r="T22" s="44"/>
      <c r="U22" s="2"/>
      <c r="V22" s="2"/>
    </row>
    <row r="23" spans="3:22" ht="13.5" thickBot="1">
      <c r="C23" s="10"/>
      <c r="D23" s="2"/>
      <c r="E23" s="2" t="s">
        <v>63</v>
      </c>
      <c r="F23" s="2"/>
      <c r="G23" s="2"/>
      <c r="H23" s="2"/>
      <c r="I23" s="2"/>
      <c r="J23" s="42">
        <v>2</v>
      </c>
      <c r="K23" s="9" t="str">
        <f>IF(J23="","digite",IF(J23&gt;2,"Digite 1 ou 2",IF(J23&lt;1," Digite 1 ou 2",IF(J23=2,"Acertou",IF(J23=1,"Errou")))))</f>
        <v>Acertou</v>
      </c>
      <c r="L23" s="2"/>
      <c r="M23" s="10"/>
      <c r="N23" s="2"/>
      <c r="O23" s="2" t="s">
        <v>58</v>
      </c>
      <c r="P23" s="2"/>
      <c r="Q23" s="2"/>
      <c r="R23" s="2"/>
      <c r="S23" s="2"/>
      <c r="T23" s="42">
        <v>2</v>
      </c>
      <c r="U23" s="9" t="str">
        <f>IF(T23="","digite",IF(T23&gt;2,"Digite 1 ou 2",IF(T23&lt;1," Digite 1 ou 2",IF(T23=2,"Acertou",IF(T23=1,"Errou")))))</f>
        <v>Acertou</v>
      </c>
      <c r="V23" s="2"/>
    </row>
    <row r="24" spans="3:22" ht="26.25" customHeight="1" thickBot="1">
      <c r="C24" s="2"/>
      <c r="D24" s="2"/>
      <c r="E24" s="2"/>
      <c r="F24" s="2"/>
      <c r="G24" s="2"/>
      <c r="H24" s="2"/>
      <c r="I24" s="2"/>
      <c r="J24" s="43"/>
      <c r="K24" s="2"/>
      <c r="L24" s="2"/>
      <c r="M24" s="2"/>
      <c r="N24" s="2"/>
      <c r="O24" s="2"/>
      <c r="P24" s="2"/>
      <c r="Q24" s="2"/>
      <c r="R24" s="2"/>
      <c r="S24" s="2"/>
      <c r="T24" s="43"/>
      <c r="U24" s="2"/>
      <c r="V24" s="2"/>
    </row>
    <row r="25" spans="3:22" ht="13.5" thickBot="1">
      <c r="C25" s="10"/>
      <c r="D25" s="2"/>
      <c r="E25" s="2" t="s">
        <v>55</v>
      </c>
      <c r="F25" s="2"/>
      <c r="G25" s="2"/>
      <c r="H25" s="2"/>
      <c r="I25" s="2"/>
      <c r="J25" s="42">
        <v>1</v>
      </c>
      <c r="K25" s="74" t="str">
        <f>IF(J25="","digite",IF(J25&gt;2,"Digite 1 ou 2",IF(J25&lt;1," Digite 1 ou 2",IF(J25=1,"Acertou",IF(J25=2,"Errou")))))</f>
        <v>Acertou</v>
      </c>
      <c r="L25" s="11"/>
      <c r="M25" s="10"/>
      <c r="N25" s="2"/>
      <c r="O25" s="2" t="s">
        <v>59</v>
      </c>
      <c r="P25" s="2"/>
      <c r="Q25" s="2"/>
      <c r="R25" s="2"/>
      <c r="S25" s="2"/>
      <c r="T25" s="42">
        <v>1</v>
      </c>
      <c r="U25" s="9" t="str">
        <f>IF(T25="","digite",IF(T25&gt;2,"Digite 1 ou 2",IF(T25&lt;1," Digite 1 ou 2",IF(T25=1,"Acertou",IF(J25=2,"Errou")))))</f>
        <v>Acertou</v>
      </c>
      <c r="V25" s="2"/>
    </row>
    <row r="26" spans="3:22" ht="24" customHeight="1" thickBot="1">
      <c r="C26" s="2"/>
      <c r="D26" s="2"/>
      <c r="E26" s="2"/>
      <c r="F26" s="2"/>
      <c r="G26" s="2"/>
      <c r="H26" s="2"/>
      <c r="I26" s="2"/>
      <c r="J26" s="43"/>
      <c r="K26" s="2"/>
      <c r="L26" s="2"/>
      <c r="M26" s="2"/>
      <c r="N26" s="2"/>
      <c r="O26" s="2"/>
      <c r="P26" s="2"/>
      <c r="Q26" s="2"/>
      <c r="R26" s="2"/>
      <c r="S26" s="2"/>
      <c r="T26" s="44"/>
      <c r="U26" s="2"/>
      <c r="V26" s="2"/>
    </row>
    <row r="27" spans="3:22" ht="13.5" thickBot="1">
      <c r="C27" s="10"/>
      <c r="D27" s="2"/>
      <c r="E27" s="2" t="s">
        <v>193</v>
      </c>
      <c r="F27" s="2"/>
      <c r="G27" s="2"/>
      <c r="H27" s="2"/>
      <c r="I27" s="2"/>
      <c r="J27" s="42">
        <v>1</v>
      </c>
      <c r="K27" s="74" t="str">
        <f>IF(J27="","digite",IF(J27&gt;2,"Digite 1 ou 2",IF(J27&lt;1," Digite 1 ou 2",IF(J27=1,"Acertou",IF(J27=2,"Errou")))))</f>
        <v>Acertou</v>
      </c>
      <c r="L27" s="11"/>
      <c r="M27" s="10"/>
      <c r="N27" s="2"/>
      <c r="O27" s="2" t="s">
        <v>60</v>
      </c>
      <c r="P27" s="2"/>
      <c r="Q27" s="2"/>
      <c r="R27" s="2"/>
      <c r="S27" s="2"/>
      <c r="T27" s="42">
        <v>2</v>
      </c>
      <c r="U27" s="9" t="str">
        <f>IF(T27="","digite",IF(T27&gt;2,"Digite 1 ou 2",IF(T27&lt;1," Digite 1 ou 2",IF(T27=2,"Acertou",IF(T27=1,"Errou")))))</f>
        <v>Acertou</v>
      </c>
      <c r="V27" s="2"/>
    </row>
    <row r="28" spans="3:22" ht="23.25" customHeight="1" thickBot="1">
      <c r="C28" s="2"/>
      <c r="D28" s="2"/>
      <c r="E28" s="2"/>
      <c r="F28" s="2"/>
      <c r="G28" s="2"/>
      <c r="H28" s="2"/>
      <c r="I28" s="2"/>
      <c r="J28" s="43"/>
      <c r="K28" s="2"/>
      <c r="L28" s="2"/>
      <c r="M28" s="2"/>
      <c r="N28" s="2"/>
      <c r="O28" s="2"/>
      <c r="P28" s="2"/>
      <c r="Q28" s="2"/>
      <c r="R28" s="2"/>
      <c r="S28" s="2"/>
      <c r="T28" s="43"/>
      <c r="U28" s="2"/>
      <c r="V28" s="2"/>
    </row>
    <row r="29" spans="3:22" ht="13.5" customHeight="1" thickBot="1">
      <c r="C29" s="10"/>
      <c r="D29" s="2"/>
      <c r="E29" s="2" t="s">
        <v>56</v>
      </c>
      <c r="F29" s="2"/>
      <c r="G29" s="2"/>
      <c r="H29" s="2"/>
      <c r="I29" s="2"/>
      <c r="J29" s="42">
        <v>2</v>
      </c>
      <c r="K29" s="9" t="str">
        <f>IF(J29="","digite",IF(J29&gt;2,"Digite 1 ou 2",IF(J29&lt;1," Digite 1 ou 2",IF(J29=2,"Acertou",IF(J29=1,"Errou")))))</f>
        <v>Acertou</v>
      </c>
      <c r="L29" s="11"/>
      <c r="M29" s="10"/>
      <c r="N29" s="2"/>
      <c r="O29" s="2" t="s">
        <v>61</v>
      </c>
      <c r="P29" s="2"/>
      <c r="Q29" s="2"/>
      <c r="R29" s="2"/>
      <c r="S29" s="2"/>
      <c r="T29" s="42">
        <v>1</v>
      </c>
      <c r="U29" s="74" t="str">
        <f>IF(T29="","digite",IF(T29&gt;2,"Digite 1 ou 2",IF(T29&lt;1," Digite 1 ou 2",IF(T29=1,"Acertou",IF(T29=2,"Errou")))))</f>
        <v>Acertou</v>
      </c>
      <c r="V29" s="2"/>
    </row>
    <row r="30" spans="3:2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3:2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3:22" ht="48" customHeight="1"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  <c r="O32" s="2"/>
      <c r="P32" s="2"/>
      <c r="Q32" s="2"/>
      <c r="R32" s="2"/>
      <c r="S32" s="2"/>
      <c r="T32" s="2"/>
      <c r="U32" s="2"/>
      <c r="V32" s="2"/>
    </row>
    <row r="33" spans="6:6" s="89" customFormat="1"/>
    <row r="34" spans="6:6" s="89" customFormat="1"/>
    <row r="35" spans="6:6" s="89" customFormat="1"/>
    <row r="36" spans="6:6" s="89" customFormat="1"/>
    <row r="37" spans="6:6" s="89" customFormat="1"/>
    <row r="38" spans="6:6" s="89" customFormat="1">
      <c r="F38" s="89" t="s">
        <v>62</v>
      </c>
    </row>
    <row r="39" spans="6:6" s="89" customFormat="1"/>
    <row r="40" spans="6:6" s="89" customFormat="1"/>
    <row r="41" spans="6:6" s="89" customFormat="1"/>
    <row r="42" spans="6:6" s="89" customFormat="1"/>
    <row r="43" spans="6:6" s="89" customFormat="1"/>
    <row r="44" spans="6:6" s="89" customFormat="1"/>
    <row r="45" spans="6:6" s="89" customFormat="1"/>
    <row r="46" spans="6:6" s="89" customFormat="1"/>
    <row r="47" spans="6:6" s="89" customFormat="1"/>
    <row r="48" spans="6:6" s="89" customFormat="1"/>
    <row r="49" s="89" customFormat="1"/>
    <row r="50" s="89" customFormat="1"/>
    <row r="51" s="89" customFormat="1"/>
    <row r="52" s="89" customFormat="1"/>
    <row r="53" s="89" customFormat="1"/>
    <row r="54" s="89" customFormat="1"/>
    <row r="55" s="89" customFormat="1"/>
    <row r="56" s="89" customFormat="1"/>
    <row r="57" s="89" customFormat="1"/>
    <row r="58" s="89" customFormat="1"/>
    <row r="59" s="89" customFormat="1"/>
    <row r="60" s="89" customFormat="1"/>
    <row r="61" s="89" customFormat="1"/>
    <row r="62" s="89" customFormat="1"/>
    <row r="63" s="89" customFormat="1"/>
    <row r="64" s="89" customFormat="1"/>
    <row r="65" s="89" customFormat="1"/>
    <row r="66" s="89" customFormat="1"/>
    <row r="67" s="89" customFormat="1"/>
    <row r="68" s="89" customFormat="1"/>
    <row r="69" s="89" customFormat="1"/>
    <row r="70" s="89" customFormat="1"/>
    <row r="71" s="89" customFormat="1"/>
    <row r="72" s="89" customFormat="1"/>
    <row r="73" s="89" customFormat="1"/>
    <row r="74" s="89" customFormat="1"/>
    <row r="75" s="89" customFormat="1"/>
    <row r="76" s="89" customFormat="1"/>
    <row r="77" s="89" customFormat="1"/>
    <row r="78" s="89" customFormat="1"/>
    <row r="79" s="89" customFormat="1"/>
    <row r="80" s="89" customFormat="1"/>
    <row r="81" s="89" customFormat="1"/>
  </sheetData>
  <sheetProtection selectLockedCells="1"/>
  <phoneticPr fontId="2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66"/>
  <sheetViews>
    <sheetView workbookViewId="0">
      <selection activeCell="H74" sqref="H74"/>
    </sheetView>
  </sheetViews>
  <sheetFormatPr defaultRowHeight="12.75"/>
  <cols>
    <col min="1" max="1" width="2.140625" style="15" customWidth="1"/>
    <col min="2" max="2" width="2.42578125" style="4" customWidth="1"/>
    <col min="3" max="3" width="1.7109375" style="4" customWidth="1"/>
    <col min="4" max="4" width="27" style="4" customWidth="1"/>
    <col min="5" max="5" width="19.7109375" style="4" customWidth="1"/>
    <col min="6" max="6" width="7.42578125" style="4" customWidth="1"/>
    <col min="7" max="7" width="5" style="4" customWidth="1"/>
    <col min="8" max="8" width="6.7109375" style="4" customWidth="1"/>
    <col min="9" max="9" width="7.85546875" style="4" customWidth="1"/>
    <col min="10" max="10" width="5.7109375" style="4" customWidth="1"/>
    <col min="11" max="12" width="9.140625" style="4"/>
    <col min="13" max="13" width="5.28515625" style="4" customWidth="1"/>
    <col min="14" max="14" width="4.85546875" style="4" customWidth="1"/>
    <col min="15" max="16" width="9.140625" style="4"/>
    <col min="17" max="17" width="3.42578125" style="4" customWidth="1"/>
    <col min="18" max="18" width="3.140625" style="4" customWidth="1"/>
    <col min="19" max="86" width="9.140625" style="93"/>
    <col min="87" max="16384" width="9.140625" style="4"/>
  </cols>
  <sheetData>
    <row r="1" spans="2:86" s="15" customFormat="1" ht="10.5" customHeight="1"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</row>
    <row r="2" spans="2:86">
      <c r="B2" s="3"/>
      <c r="C2" s="3"/>
      <c r="D2" s="3"/>
      <c r="E2" s="3"/>
      <c r="F2" s="3"/>
      <c r="G2" s="3"/>
      <c r="H2" s="3"/>
      <c r="I2" s="2"/>
      <c r="J2" s="3"/>
      <c r="K2" s="3"/>
      <c r="L2" s="3"/>
      <c r="M2" s="3"/>
      <c r="N2" s="3"/>
      <c r="O2" s="2"/>
      <c r="P2" s="3"/>
      <c r="Q2" s="3"/>
      <c r="R2" s="3"/>
    </row>
    <row r="3" spans="2:86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86">
      <c r="B4" s="3"/>
      <c r="C4" s="12" t="s">
        <v>71</v>
      </c>
      <c r="D4" s="3"/>
      <c r="E4" s="12"/>
      <c r="F4" s="12"/>
      <c r="G4" s="12"/>
      <c r="H4" s="12"/>
      <c r="I4" s="3"/>
      <c r="J4" s="3"/>
      <c r="K4" s="3"/>
      <c r="L4" s="3"/>
      <c r="M4" s="3"/>
      <c r="N4" s="3"/>
      <c r="O4" s="3"/>
      <c r="P4" s="3"/>
      <c r="Q4" s="3"/>
      <c r="R4" s="3"/>
    </row>
    <row r="5" spans="2:86">
      <c r="B5" s="3"/>
      <c r="C5" s="12" t="s">
        <v>68</v>
      </c>
      <c r="D5" s="12"/>
      <c r="E5" s="12"/>
      <c r="F5" s="12"/>
      <c r="G5" s="12"/>
      <c r="H5" s="12"/>
      <c r="I5" s="3"/>
      <c r="R5" s="3"/>
    </row>
    <row r="6" spans="2:86">
      <c r="B6" s="3"/>
      <c r="C6" s="12" t="s">
        <v>70</v>
      </c>
      <c r="D6" s="3"/>
      <c r="E6" s="12"/>
      <c r="F6" s="12"/>
      <c r="G6" s="12"/>
      <c r="H6" s="12"/>
      <c r="I6" s="3"/>
      <c r="M6" s="4" t="s">
        <v>24</v>
      </c>
      <c r="N6" s="4" t="s">
        <v>25</v>
      </c>
      <c r="O6" s="4" t="s">
        <v>26</v>
      </c>
      <c r="P6" s="4" t="s">
        <v>27</v>
      </c>
      <c r="R6" s="3"/>
    </row>
    <row r="7" spans="2:86">
      <c r="B7" s="3"/>
      <c r="C7" s="12" t="s">
        <v>69</v>
      </c>
      <c r="D7" s="12"/>
      <c r="E7" s="12"/>
      <c r="F7" s="12"/>
      <c r="G7" s="12"/>
      <c r="H7" s="12"/>
      <c r="I7" s="3"/>
      <c r="L7" s="4" t="s">
        <v>23</v>
      </c>
      <c r="M7" s="4">
        <v>8</v>
      </c>
      <c r="N7" s="4">
        <v>12</v>
      </c>
      <c r="O7" s="4">
        <v>4</v>
      </c>
      <c r="P7" s="4">
        <v>2</v>
      </c>
      <c r="R7" s="3"/>
    </row>
    <row r="8" spans="2:86">
      <c r="B8" s="3"/>
      <c r="C8" s="12"/>
      <c r="D8" s="12"/>
      <c r="E8" s="12"/>
      <c r="F8" s="12"/>
      <c r="G8" s="12"/>
      <c r="H8" s="12"/>
      <c r="I8" s="3"/>
      <c r="L8" s="4" t="s">
        <v>22</v>
      </c>
      <c r="M8" s="4">
        <v>2</v>
      </c>
      <c r="N8" s="4">
        <v>6</v>
      </c>
      <c r="O8" s="4">
        <v>2</v>
      </c>
      <c r="P8" s="4">
        <v>10</v>
      </c>
      <c r="R8" s="3"/>
    </row>
    <row r="9" spans="2:86">
      <c r="B9" s="3"/>
      <c r="C9" s="3"/>
      <c r="D9" s="3"/>
      <c r="E9" s="3"/>
      <c r="F9" s="3"/>
      <c r="G9" s="3"/>
      <c r="H9" s="3"/>
      <c r="I9" s="3"/>
      <c r="R9" s="3"/>
    </row>
    <row r="10" spans="2:86">
      <c r="B10" s="3"/>
      <c r="C10" s="3"/>
      <c r="D10" s="5" t="s">
        <v>76</v>
      </c>
      <c r="E10" s="3"/>
      <c r="F10" s="3"/>
      <c r="G10" s="3"/>
      <c r="H10" s="3"/>
      <c r="I10" s="3"/>
      <c r="R10" s="3"/>
    </row>
    <row r="11" spans="2:86">
      <c r="B11" s="3"/>
      <c r="C11" s="3"/>
      <c r="D11" s="3"/>
      <c r="E11" s="3"/>
      <c r="F11" s="3"/>
      <c r="G11" s="3"/>
      <c r="H11" s="3"/>
      <c r="I11" s="3"/>
      <c r="R11" s="3"/>
    </row>
    <row r="12" spans="2:86" ht="18">
      <c r="B12" s="3"/>
      <c r="C12" s="8" t="s">
        <v>72</v>
      </c>
      <c r="D12" s="13"/>
      <c r="E12" s="7"/>
      <c r="F12" s="7"/>
      <c r="G12" s="7"/>
      <c r="H12" s="13"/>
      <c r="I12" s="12"/>
      <c r="R12" s="3"/>
    </row>
    <row r="13" spans="2:86">
      <c r="B13" s="3"/>
      <c r="C13" s="3"/>
      <c r="D13" s="3"/>
      <c r="E13" s="3"/>
      <c r="F13" s="3"/>
      <c r="G13" s="3"/>
      <c r="H13" s="3"/>
      <c r="I13" s="3"/>
      <c r="R13" s="3"/>
    </row>
    <row r="14" spans="2:86">
      <c r="B14" s="15"/>
      <c r="C14" s="15"/>
      <c r="D14" s="15"/>
      <c r="E14" s="15"/>
      <c r="F14" s="15"/>
      <c r="G14" s="15"/>
      <c r="H14" s="15"/>
      <c r="I14" s="3"/>
      <c r="R14" s="3"/>
    </row>
    <row r="15" spans="2:86">
      <c r="B15" s="3"/>
      <c r="C15" s="3"/>
      <c r="D15" s="3"/>
      <c r="E15" s="3"/>
      <c r="F15" s="3"/>
      <c r="G15" s="3"/>
      <c r="H15" s="3"/>
      <c r="I15" s="3"/>
      <c r="R15" s="3"/>
    </row>
    <row r="16" spans="2:86">
      <c r="B16" s="3"/>
      <c r="C16" s="3"/>
      <c r="D16" s="3"/>
      <c r="E16" s="3"/>
      <c r="F16" s="3"/>
      <c r="G16" s="3"/>
      <c r="H16" s="3"/>
      <c r="I16" s="3"/>
      <c r="R16" s="3"/>
    </row>
    <row r="17" spans="2:18">
      <c r="B17" s="3"/>
      <c r="C17" s="12" t="s">
        <v>88</v>
      </c>
      <c r="D17" s="12"/>
      <c r="E17" s="12"/>
      <c r="F17" s="12"/>
      <c r="G17" s="1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>
      <c r="B18" s="3"/>
      <c r="C18" s="12" t="s">
        <v>194</v>
      </c>
      <c r="D18" s="12"/>
      <c r="E18" s="12"/>
      <c r="F18" s="12"/>
      <c r="G18" s="12"/>
      <c r="H18" s="12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>
      <c r="B19" s="3"/>
      <c r="C19" s="12" t="s">
        <v>87</v>
      </c>
      <c r="D19" s="12"/>
      <c r="E19" s="12"/>
      <c r="F19" s="12"/>
      <c r="G19" s="12"/>
      <c r="H19" s="12"/>
      <c r="I19" s="3"/>
      <c r="R19" s="3"/>
    </row>
    <row r="20" spans="2:18">
      <c r="B20" s="3"/>
      <c r="C20" s="2" t="s">
        <v>73</v>
      </c>
      <c r="D20" s="12"/>
      <c r="E20" s="12"/>
      <c r="F20" s="12"/>
      <c r="G20" s="12"/>
      <c r="H20" s="12"/>
      <c r="I20" s="3"/>
      <c r="R20" s="3"/>
    </row>
    <row r="21" spans="2:18">
      <c r="B21" s="3"/>
      <c r="C21" s="12"/>
      <c r="D21" s="12"/>
      <c r="E21" s="12"/>
      <c r="F21" s="12"/>
      <c r="G21" s="12"/>
      <c r="H21" s="12"/>
      <c r="I21" s="3"/>
      <c r="R21" s="3"/>
    </row>
    <row r="22" spans="2:18">
      <c r="B22" s="3"/>
      <c r="C22" s="12"/>
      <c r="D22" s="12"/>
      <c r="E22" s="12"/>
      <c r="F22" s="12"/>
      <c r="G22" s="12"/>
      <c r="H22" s="12"/>
      <c r="I22" s="3"/>
      <c r="R22" s="3"/>
    </row>
    <row r="23" spans="2:18">
      <c r="B23" s="3"/>
      <c r="C23" s="12"/>
      <c r="D23" s="12"/>
      <c r="E23" s="12"/>
      <c r="F23" s="12"/>
      <c r="G23" s="12"/>
      <c r="H23" s="12"/>
      <c r="I23" s="3"/>
      <c r="R23" s="3"/>
    </row>
    <row r="24" spans="2:18">
      <c r="B24" s="3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R24" s="3"/>
    </row>
    <row r="25" spans="2:18">
      <c r="B25" s="3"/>
      <c r="C25" s="3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R25" s="3"/>
    </row>
    <row r="26" spans="2:18">
      <c r="B26" s="3"/>
      <c r="C26" s="3"/>
      <c r="D26" s="3"/>
      <c r="E26" s="3"/>
      <c r="F26" s="3"/>
      <c r="G26" s="3"/>
      <c r="H26" s="3"/>
      <c r="I26" s="3"/>
      <c r="R26" s="3"/>
    </row>
    <row r="27" spans="2:18">
      <c r="B27" s="3"/>
      <c r="C27" s="3"/>
      <c r="D27" s="3"/>
      <c r="E27" s="3"/>
      <c r="F27" s="3"/>
      <c r="G27" s="3"/>
      <c r="H27" s="3"/>
      <c r="I27" s="3"/>
      <c r="R27" s="3"/>
    </row>
    <row r="28" spans="2:18">
      <c r="B28" s="3"/>
      <c r="C28" s="3"/>
      <c r="D28" s="3"/>
      <c r="E28" s="3"/>
      <c r="F28" s="3"/>
      <c r="G28" s="3"/>
      <c r="H28" s="3"/>
      <c r="I28" s="3"/>
      <c r="R28" s="3"/>
    </row>
    <row r="29" spans="2:18">
      <c r="B29" s="3"/>
      <c r="C29" s="3"/>
      <c r="D29" s="3"/>
      <c r="E29" s="3"/>
      <c r="F29" s="3"/>
      <c r="G29" s="3"/>
      <c r="H29" s="3"/>
      <c r="I29" s="3"/>
      <c r="R29" s="3"/>
    </row>
    <row r="30" spans="2:18" ht="30.75" customHeight="1">
      <c r="B30" s="3"/>
      <c r="C30" s="3"/>
      <c r="D30" s="3"/>
      <c r="E30" s="3"/>
      <c r="F30" s="3"/>
      <c r="G30" s="3"/>
      <c r="H30" s="3"/>
      <c r="I30" s="3"/>
      <c r="R30" s="3"/>
    </row>
    <row r="31" spans="2:18">
      <c r="B31" s="3"/>
      <c r="C31" s="3"/>
      <c r="D31" s="16" t="s">
        <v>93</v>
      </c>
      <c r="E31" s="15"/>
      <c r="F31" s="15"/>
      <c r="G31" s="15"/>
      <c r="H31" s="15"/>
      <c r="I31" s="3"/>
      <c r="R31" s="3"/>
    </row>
    <row r="32" spans="2:18" ht="30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86" s="15" customFormat="1" ht="13.5" customHeight="1">
      <c r="A33" s="37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</row>
    <row r="34" spans="1:86" s="3" customFormat="1">
      <c r="A34" s="15"/>
      <c r="B34" s="79"/>
      <c r="S34" s="90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</row>
    <row r="35" spans="1:86">
      <c r="B35" s="79"/>
      <c r="C35" s="12"/>
      <c r="D35" s="12"/>
      <c r="E35" s="12"/>
      <c r="F35" s="12"/>
      <c r="G35" s="12"/>
      <c r="H35" s="12"/>
      <c r="I35" s="12"/>
      <c r="J35" s="3"/>
      <c r="K35" s="3"/>
      <c r="L35" s="3"/>
      <c r="M35" s="3"/>
      <c r="N35" s="3"/>
      <c r="O35" s="3"/>
      <c r="P35" s="3"/>
      <c r="Q35" s="3"/>
      <c r="R35" s="3"/>
      <c r="S35" s="90"/>
    </row>
    <row r="36" spans="1:86">
      <c r="B36" s="79"/>
      <c r="C36" s="12"/>
      <c r="D36" s="23" t="s">
        <v>86</v>
      </c>
      <c r="E36" s="3"/>
      <c r="F36" s="21"/>
      <c r="G36" s="12"/>
      <c r="H36" s="12"/>
      <c r="I36" s="12"/>
      <c r="J36" s="3"/>
      <c r="K36" s="3"/>
      <c r="L36" s="3"/>
      <c r="M36" s="3"/>
      <c r="N36" s="3"/>
      <c r="O36" s="3"/>
      <c r="P36" s="3"/>
      <c r="Q36" s="3"/>
      <c r="R36" s="3"/>
      <c r="S36" s="90"/>
    </row>
    <row r="37" spans="1:86">
      <c r="B37" s="79"/>
      <c r="C37" s="12"/>
      <c r="D37" s="23"/>
      <c r="E37" s="22"/>
      <c r="F37" s="21"/>
      <c r="G37" s="12"/>
      <c r="H37" s="12"/>
      <c r="I37" s="12"/>
      <c r="J37" s="3"/>
      <c r="K37" s="3"/>
      <c r="L37" s="3"/>
      <c r="M37" s="3"/>
      <c r="N37" s="3"/>
      <c r="O37" s="3"/>
      <c r="P37" s="3"/>
      <c r="Q37" s="3"/>
      <c r="R37" s="3"/>
      <c r="S37" s="90"/>
    </row>
    <row r="38" spans="1:86" ht="13.5" thickBot="1">
      <c r="B38" s="79"/>
      <c r="C38" s="12"/>
      <c r="D38" s="12"/>
      <c r="E38" s="22"/>
      <c r="F38" s="12"/>
      <c r="G38" s="12"/>
      <c r="H38" s="12"/>
      <c r="I38" s="12"/>
      <c r="J38" s="3"/>
      <c r="K38" s="3"/>
      <c r="L38" s="3"/>
      <c r="M38" s="3"/>
      <c r="N38" s="3"/>
      <c r="O38" s="3"/>
      <c r="P38" s="3"/>
      <c r="Q38" s="3"/>
      <c r="R38" s="3"/>
      <c r="S38" s="90"/>
    </row>
    <row r="39" spans="1:86" ht="13.5" thickBot="1">
      <c r="B39" s="79"/>
      <c r="C39" s="20"/>
      <c r="D39" s="12" t="s">
        <v>77</v>
      </c>
      <c r="E39" s="12"/>
      <c r="F39" s="41">
        <v>31</v>
      </c>
      <c r="G39" s="9" t="str">
        <f>IF(F39= "","digite", IF(F39=31,"  Acertou !", "  Errou"))</f>
        <v xml:space="preserve">  Acertou !</v>
      </c>
      <c r="H39" s="12"/>
      <c r="I39" s="12"/>
      <c r="J39" s="3"/>
      <c r="K39" s="3"/>
      <c r="L39" s="3"/>
      <c r="M39" s="3"/>
      <c r="N39" s="3"/>
      <c r="O39" s="3"/>
      <c r="P39" s="3"/>
      <c r="Q39" s="3"/>
      <c r="R39" s="3"/>
      <c r="S39" s="90"/>
    </row>
    <row r="40" spans="1:86" ht="13.5" thickBot="1">
      <c r="B40" s="79"/>
      <c r="C40" s="12"/>
      <c r="D40" s="12"/>
      <c r="E40" s="12"/>
      <c r="F40" s="67"/>
      <c r="G40" s="12"/>
      <c r="H40" s="12"/>
      <c r="I40" s="12"/>
      <c r="J40" s="3"/>
      <c r="K40" s="3"/>
      <c r="L40" s="3"/>
      <c r="M40" s="3"/>
      <c r="N40" s="3"/>
      <c r="O40" s="3"/>
      <c r="P40" s="3"/>
      <c r="Q40" s="3"/>
      <c r="R40" s="3"/>
      <c r="S40" s="90"/>
    </row>
    <row r="41" spans="1:86" ht="13.5" thickBot="1">
      <c r="B41" s="79"/>
      <c r="C41" s="20"/>
      <c r="D41" s="12" t="s">
        <v>78</v>
      </c>
      <c r="E41" s="12"/>
      <c r="F41" s="41">
        <v>4</v>
      </c>
      <c r="G41" s="9" t="str">
        <f>IF(F41= "","digite", IF(F41=4,"  Acertou !", "  Errou"))</f>
        <v xml:space="preserve">  Acertou !</v>
      </c>
      <c r="H41" s="12"/>
      <c r="I41" s="12"/>
      <c r="J41" s="3"/>
      <c r="K41" s="3"/>
      <c r="L41" s="3"/>
      <c r="M41" s="3"/>
      <c r="N41" s="3"/>
      <c r="O41" s="3"/>
      <c r="P41" s="3"/>
      <c r="Q41" s="3"/>
      <c r="R41" s="3"/>
      <c r="S41" s="90"/>
    </row>
    <row r="42" spans="1:86" ht="13.5" thickBot="1">
      <c r="B42" s="79"/>
      <c r="C42" s="12"/>
      <c r="D42" s="12"/>
      <c r="E42" s="12"/>
      <c r="F42" s="67"/>
      <c r="G42" s="12"/>
      <c r="H42" s="12"/>
      <c r="I42" s="12"/>
      <c r="J42" s="3"/>
      <c r="K42" s="3"/>
      <c r="L42" s="3"/>
      <c r="M42" s="3"/>
      <c r="N42" s="3"/>
      <c r="O42" s="3"/>
      <c r="P42" s="3"/>
      <c r="Q42" s="3"/>
      <c r="R42" s="3"/>
      <c r="S42" s="90"/>
    </row>
    <row r="43" spans="1:86" ht="13.5" thickBot="1">
      <c r="B43" s="79"/>
      <c r="C43" s="20"/>
      <c r="D43" s="12" t="s">
        <v>92</v>
      </c>
      <c r="E43" s="12"/>
      <c r="F43" s="41">
        <v>20</v>
      </c>
      <c r="G43" s="9" t="str">
        <f>IF(F43= "","digite", IF(F43=20,"  Acertou !", "  Errou"))</f>
        <v xml:space="preserve">  Acertou !</v>
      </c>
      <c r="H43" s="12"/>
      <c r="I43" s="12"/>
      <c r="J43" s="3"/>
      <c r="K43" s="3"/>
      <c r="L43" s="3"/>
      <c r="M43" s="3"/>
      <c r="N43" s="3"/>
      <c r="O43" s="3"/>
      <c r="P43" s="3"/>
      <c r="Q43" s="3"/>
      <c r="R43" s="3"/>
      <c r="S43" s="90"/>
    </row>
    <row r="44" spans="1:86" ht="13.5" thickBot="1">
      <c r="B44" s="79"/>
      <c r="C44" s="12"/>
      <c r="D44" s="12"/>
      <c r="E44" s="12"/>
      <c r="F44" s="67"/>
      <c r="G44" s="12"/>
      <c r="H44" s="12"/>
      <c r="I44" s="12"/>
      <c r="J44" s="3"/>
      <c r="K44" s="3"/>
      <c r="L44" s="3"/>
      <c r="M44" s="3"/>
      <c r="N44" s="3"/>
      <c r="O44" s="3"/>
      <c r="P44" s="3"/>
      <c r="Q44" s="3"/>
      <c r="R44" s="3"/>
      <c r="S44" s="90"/>
    </row>
    <row r="45" spans="1:86" ht="13.5" thickBot="1">
      <c r="B45" s="79"/>
      <c r="C45" s="20"/>
      <c r="D45" s="12" t="s">
        <v>79</v>
      </c>
      <c r="E45" s="12"/>
      <c r="F45" s="41">
        <v>54</v>
      </c>
      <c r="G45" s="9" t="str">
        <f>IF(F45= "","digite", IF(F45=54,"  Acertou !", "  Errou"))</f>
        <v xml:space="preserve">  Acertou !</v>
      </c>
      <c r="H45" s="12"/>
      <c r="I45" s="12"/>
      <c r="J45" s="3"/>
      <c r="K45" s="3"/>
      <c r="L45" s="3"/>
      <c r="M45" s="3"/>
      <c r="N45" s="3"/>
      <c r="O45" s="3"/>
      <c r="P45" s="3"/>
      <c r="Q45" s="3"/>
      <c r="R45" s="3"/>
      <c r="S45" s="90"/>
    </row>
    <row r="46" spans="1:86" ht="13.5" thickBot="1">
      <c r="B46" s="79"/>
      <c r="C46" s="12"/>
      <c r="D46" s="12"/>
      <c r="E46" s="12"/>
      <c r="F46" s="67"/>
      <c r="G46" s="12"/>
      <c r="H46" s="12"/>
      <c r="I46" s="12"/>
      <c r="J46" s="3"/>
      <c r="K46" s="3"/>
      <c r="L46" s="3"/>
      <c r="M46" s="3"/>
      <c r="N46" s="3"/>
      <c r="O46" s="3"/>
      <c r="P46" s="3"/>
      <c r="Q46" s="3"/>
      <c r="R46" s="3"/>
      <c r="S46" s="90"/>
    </row>
    <row r="47" spans="1:86" ht="13.5" thickBot="1">
      <c r="B47" s="79"/>
      <c r="C47" s="20"/>
      <c r="D47" s="12" t="s">
        <v>80</v>
      </c>
      <c r="E47" s="12"/>
      <c r="F47" s="41">
        <v>46</v>
      </c>
      <c r="G47" s="9" t="str">
        <f>IF(F47= "","digite", IF(F47=46,"  Acertou !", "  Errou"))</f>
        <v xml:space="preserve">  Acertou !</v>
      </c>
      <c r="H47" s="12"/>
      <c r="I47" s="12"/>
      <c r="J47" s="3"/>
      <c r="K47" s="3"/>
      <c r="L47" s="3"/>
      <c r="M47" s="3"/>
      <c r="N47" s="3"/>
      <c r="O47" s="3"/>
      <c r="P47" s="3"/>
      <c r="Q47" s="3"/>
      <c r="R47" s="3"/>
      <c r="S47" s="90"/>
    </row>
    <row r="48" spans="1:86" ht="13.5" thickBot="1">
      <c r="B48" s="79"/>
      <c r="C48" s="12"/>
      <c r="D48" s="12"/>
      <c r="E48" s="12"/>
      <c r="F48" s="67"/>
      <c r="G48" s="12"/>
      <c r="H48" s="12"/>
      <c r="I48" s="12"/>
      <c r="J48" s="3"/>
      <c r="K48" s="3"/>
      <c r="L48" s="3"/>
      <c r="M48" s="3"/>
      <c r="N48" s="3"/>
      <c r="O48" s="3"/>
      <c r="P48" s="3"/>
      <c r="Q48" s="3"/>
      <c r="R48" s="3"/>
      <c r="S48" s="90"/>
    </row>
    <row r="49" spans="2:19" ht="13.5" thickBot="1">
      <c r="B49" s="79"/>
      <c r="C49" s="20"/>
      <c r="D49" s="12" t="s">
        <v>81</v>
      </c>
      <c r="E49" s="12"/>
      <c r="F49" s="41">
        <v>26</v>
      </c>
      <c r="G49" s="9" t="str">
        <f>IF(F49= "","digite", IF(F49=26,"  Acertou !", "  Errou"))</f>
        <v xml:space="preserve">  Acertou !</v>
      </c>
      <c r="H49" s="12"/>
      <c r="I49" s="12"/>
      <c r="J49" s="3"/>
      <c r="K49" s="3"/>
      <c r="L49" s="3"/>
      <c r="M49" s="3"/>
      <c r="N49" s="3"/>
      <c r="O49" s="3"/>
      <c r="P49" s="3"/>
      <c r="Q49" s="3"/>
      <c r="R49" s="3"/>
      <c r="S49" s="90"/>
    </row>
    <row r="50" spans="2:19" ht="13.5" thickBot="1">
      <c r="B50" s="79"/>
      <c r="C50" s="12"/>
      <c r="D50" s="12"/>
      <c r="E50" s="12"/>
      <c r="F50" s="67"/>
      <c r="G50" s="12"/>
      <c r="H50" s="12"/>
      <c r="I50" s="12"/>
      <c r="J50" s="3"/>
      <c r="K50" s="3"/>
      <c r="L50" s="3"/>
      <c r="M50" s="3"/>
      <c r="N50" s="3"/>
      <c r="O50" s="3"/>
      <c r="P50" s="3"/>
      <c r="Q50" s="3"/>
      <c r="R50" s="3"/>
      <c r="S50" s="90"/>
    </row>
    <row r="51" spans="2:19" ht="13.5" thickBot="1">
      <c r="B51" s="79"/>
      <c r="C51" s="20"/>
      <c r="D51" s="12" t="s">
        <v>82</v>
      </c>
      <c r="E51" s="12"/>
      <c r="F51" s="41">
        <v>2</v>
      </c>
      <c r="G51" s="9" t="str">
        <f>IF(F51= "","digite", IF(F51=2,"  Acertou !", "  Errou"))</f>
        <v xml:space="preserve">  Acertou !</v>
      </c>
      <c r="H51" s="12"/>
      <c r="I51" s="12"/>
      <c r="J51" s="3"/>
      <c r="K51" s="3"/>
      <c r="L51" s="3"/>
      <c r="M51" s="3"/>
      <c r="N51" s="3"/>
      <c r="O51" s="3"/>
      <c r="P51" s="3"/>
      <c r="Q51" s="3"/>
      <c r="R51" s="3"/>
      <c r="S51" s="90"/>
    </row>
    <row r="52" spans="2:19" ht="13.5" thickBot="1">
      <c r="B52" s="79"/>
      <c r="C52" s="12"/>
      <c r="D52" s="12"/>
      <c r="E52" s="12"/>
      <c r="F52" s="67"/>
      <c r="G52" s="12"/>
      <c r="H52" s="12"/>
      <c r="I52" s="12"/>
      <c r="J52" s="3"/>
      <c r="K52" s="3"/>
      <c r="L52" s="3"/>
      <c r="M52" s="3"/>
      <c r="N52" s="3"/>
      <c r="O52" s="3"/>
      <c r="P52" s="3"/>
      <c r="Q52" s="3"/>
      <c r="R52" s="3"/>
      <c r="S52" s="90"/>
    </row>
    <row r="53" spans="2:19" ht="13.5" thickBot="1">
      <c r="B53" s="79"/>
      <c r="C53" s="20"/>
      <c r="D53" s="12" t="s">
        <v>90</v>
      </c>
      <c r="E53" s="12"/>
      <c r="F53" s="41">
        <v>100</v>
      </c>
      <c r="G53" s="9" t="str">
        <f>IF(F53= "","digite", IF(F53=100,"  Acertou !", "  Errou"))</f>
        <v xml:space="preserve">  Acertou !</v>
      </c>
      <c r="H53" s="12"/>
      <c r="I53" s="12"/>
      <c r="J53" s="3"/>
      <c r="K53" s="3"/>
      <c r="L53" s="3"/>
      <c r="M53" s="3"/>
      <c r="N53" s="3"/>
      <c r="O53" s="3"/>
      <c r="P53" s="3"/>
      <c r="Q53" s="3"/>
      <c r="R53" s="3"/>
      <c r="S53" s="90"/>
    </row>
    <row r="54" spans="2:19" ht="13.5" thickBot="1">
      <c r="B54" s="79"/>
      <c r="C54" s="12"/>
      <c r="D54" s="12"/>
      <c r="E54" s="12"/>
      <c r="F54" s="67"/>
      <c r="G54" s="12"/>
      <c r="H54" s="12"/>
      <c r="I54" s="12"/>
      <c r="J54" s="3"/>
      <c r="K54" s="3"/>
      <c r="L54" s="3"/>
      <c r="M54" s="3"/>
      <c r="N54" s="3"/>
      <c r="O54" s="3"/>
      <c r="P54" s="3"/>
      <c r="Q54" s="3"/>
      <c r="R54" s="3"/>
      <c r="S54" s="90"/>
    </row>
    <row r="55" spans="2:19" ht="13.5" thickBot="1">
      <c r="B55" s="79"/>
      <c r="C55" s="20"/>
      <c r="D55" s="12" t="s">
        <v>83</v>
      </c>
      <c r="E55" s="12"/>
      <c r="F55" s="41">
        <v>46</v>
      </c>
      <c r="G55" s="9" t="str">
        <f>IF(F55= "","digite", IF(F55=46,"  Acertou !", "  Errou"))</f>
        <v xml:space="preserve">  Acertou !</v>
      </c>
      <c r="H55" s="12"/>
      <c r="I55" s="12"/>
      <c r="J55" s="3"/>
      <c r="K55" s="3"/>
      <c r="L55" s="3"/>
      <c r="M55" s="3"/>
      <c r="N55" s="3"/>
      <c r="O55" s="3"/>
      <c r="P55" s="3"/>
      <c r="Q55" s="3"/>
      <c r="R55" s="3"/>
      <c r="S55" s="90"/>
    </row>
    <row r="56" spans="2:19" ht="13.5" thickBot="1">
      <c r="B56" s="79"/>
      <c r="C56" s="12"/>
      <c r="D56" s="3"/>
      <c r="E56" s="12"/>
      <c r="F56" s="67"/>
      <c r="G56" s="12"/>
      <c r="H56" s="12"/>
      <c r="I56" s="12"/>
      <c r="J56" s="3"/>
      <c r="K56" s="3"/>
      <c r="L56" s="3"/>
      <c r="M56" s="3"/>
      <c r="N56" s="3"/>
      <c r="O56" s="3"/>
      <c r="P56" s="3"/>
      <c r="Q56" s="3"/>
      <c r="R56" s="3"/>
      <c r="S56" s="90"/>
    </row>
    <row r="57" spans="2:19" ht="13.5" thickBot="1">
      <c r="B57" s="79"/>
      <c r="C57" s="20"/>
      <c r="D57" s="12" t="s">
        <v>84</v>
      </c>
      <c r="E57" s="12"/>
      <c r="F57" s="41">
        <v>6</v>
      </c>
      <c r="G57" s="9" t="str">
        <f>IF(F57= "","digite", IF(F57=6,"  Acertou !", "  Errou"))</f>
        <v xml:space="preserve">  Acertou !</v>
      </c>
      <c r="H57" s="12"/>
      <c r="I57" s="12"/>
      <c r="J57" s="3"/>
      <c r="K57" s="3"/>
      <c r="L57" s="3"/>
      <c r="M57" s="3"/>
      <c r="N57" s="3"/>
      <c r="O57" s="3"/>
      <c r="P57" s="3"/>
      <c r="Q57" s="3"/>
      <c r="R57" s="3"/>
      <c r="S57" s="90"/>
    </row>
    <row r="58" spans="2:19" ht="13.5" thickBot="1">
      <c r="B58" s="79"/>
      <c r="C58" s="12"/>
      <c r="D58" s="12"/>
      <c r="E58" s="12"/>
      <c r="F58" s="67"/>
      <c r="G58" s="12"/>
      <c r="H58" s="12"/>
      <c r="I58" s="12"/>
      <c r="J58" s="3"/>
      <c r="K58" s="3"/>
      <c r="L58" s="3"/>
      <c r="M58" s="3"/>
      <c r="N58" s="3"/>
      <c r="O58" s="3"/>
      <c r="P58" s="3"/>
      <c r="Q58" s="3"/>
      <c r="R58" s="3"/>
      <c r="S58" s="90"/>
    </row>
    <row r="59" spans="2:19" ht="13.5" thickBot="1">
      <c r="B59" s="79"/>
      <c r="C59" s="20"/>
      <c r="D59" s="2" t="s">
        <v>85</v>
      </c>
      <c r="E59" s="12"/>
      <c r="F59" s="41">
        <v>15</v>
      </c>
      <c r="G59" s="9" t="str">
        <f>IF(F59= "","digite", IF(F59=15,"  Acertou !", "  Errou"))</f>
        <v xml:space="preserve">  Acertou !</v>
      </c>
      <c r="H59" s="12"/>
      <c r="I59" s="12"/>
      <c r="J59" s="3"/>
      <c r="K59" s="3"/>
      <c r="L59" s="3"/>
      <c r="M59" s="3"/>
      <c r="N59" s="3"/>
      <c r="O59" s="3"/>
      <c r="P59" s="3"/>
      <c r="Q59" s="3"/>
      <c r="R59" s="3"/>
      <c r="S59" s="90"/>
    </row>
    <row r="60" spans="2:19" ht="13.5" thickBot="1">
      <c r="B60" s="79"/>
      <c r="C60" s="12"/>
      <c r="D60" s="12"/>
      <c r="E60" s="12"/>
      <c r="F60" s="68"/>
      <c r="G60" s="12"/>
      <c r="H60" s="12"/>
      <c r="I60" s="12"/>
      <c r="J60" s="3"/>
      <c r="K60" s="3"/>
      <c r="L60" s="3"/>
      <c r="M60" s="3"/>
      <c r="N60" s="3"/>
      <c r="O60" s="3"/>
      <c r="P60" s="3"/>
      <c r="Q60" s="3"/>
      <c r="R60" s="3"/>
      <c r="S60" s="90"/>
    </row>
    <row r="61" spans="2:19" ht="13.5" thickBot="1">
      <c r="B61" s="79"/>
      <c r="C61" s="20"/>
      <c r="D61" s="2" t="s">
        <v>91</v>
      </c>
      <c r="E61" s="12"/>
      <c r="F61" s="41">
        <v>15</v>
      </c>
      <c r="G61" s="9" t="str">
        <f>IF(F61= "","digite", IF(F61=15,"  Acertou !", "  Errou"))</f>
        <v xml:space="preserve">  Acertou !</v>
      </c>
      <c r="H61" s="12"/>
      <c r="I61" s="12"/>
      <c r="J61" s="3"/>
      <c r="K61" s="3"/>
      <c r="L61" s="3"/>
      <c r="M61" s="3"/>
      <c r="N61" s="3"/>
      <c r="O61" s="3"/>
      <c r="P61" s="3"/>
      <c r="Q61" s="3"/>
      <c r="R61" s="3"/>
      <c r="S61" s="90"/>
    </row>
    <row r="62" spans="2:19">
      <c r="B62" s="79"/>
      <c r="C62" s="12"/>
      <c r="D62" s="12"/>
      <c r="E62" s="12"/>
      <c r="F62" s="21"/>
      <c r="G62" s="12"/>
      <c r="H62" s="12"/>
      <c r="I62" s="12"/>
      <c r="J62" s="3"/>
      <c r="K62" s="3"/>
      <c r="L62" s="3"/>
      <c r="M62" s="3"/>
      <c r="N62" s="3"/>
      <c r="O62" s="3"/>
      <c r="P62" s="3"/>
      <c r="Q62" s="3"/>
      <c r="R62" s="3"/>
      <c r="S62" s="90"/>
    </row>
    <row r="63" spans="2:19" hidden="1">
      <c r="B63" s="79"/>
      <c r="C63" s="12"/>
      <c r="D63" s="12"/>
      <c r="E63" s="12"/>
      <c r="F63" s="21"/>
      <c r="G63" s="12"/>
      <c r="H63" s="12"/>
      <c r="I63" s="14"/>
      <c r="S63" s="90"/>
    </row>
    <row r="64" spans="2:19">
      <c r="B64" s="79"/>
      <c r="C64" s="12"/>
      <c r="D64" s="12"/>
      <c r="E64" s="12"/>
      <c r="F64" s="12"/>
      <c r="G64" s="12"/>
      <c r="H64" s="12"/>
      <c r="I64" s="12"/>
      <c r="J64" s="3"/>
      <c r="K64" s="3"/>
      <c r="L64" s="3"/>
      <c r="M64" s="3"/>
      <c r="N64" s="3"/>
      <c r="O64" s="3"/>
      <c r="P64" s="3"/>
      <c r="Q64" s="3"/>
      <c r="R64" s="3"/>
      <c r="S64" s="90"/>
    </row>
    <row r="65" spans="2:19" s="93" customFormat="1">
      <c r="B65" s="90"/>
      <c r="G65" s="89"/>
      <c r="S65" s="90"/>
    </row>
    <row r="66" spans="2:19" s="93" customFormat="1">
      <c r="B66" s="94"/>
    </row>
    <row r="67" spans="2:19" s="93" customFormat="1"/>
    <row r="68" spans="2:19" s="93" customFormat="1"/>
    <row r="69" spans="2:19" s="93" customFormat="1"/>
    <row r="70" spans="2:19" s="93" customFormat="1">
      <c r="D70" s="94" t="s">
        <v>128</v>
      </c>
    </row>
    <row r="71" spans="2:19" s="93" customFormat="1"/>
    <row r="72" spans="2:19" s="93" customFormat="1"/>
    <row r="73" spans="2:19" s="93" customFormat="1"/>
    <row r="74" spans="2:19" s="93" customFormat="1"/>
    <row r="75" spans="2:19" s="93" customFormat="1"/>
    <row r="76" spans="2:19" s="93" customFormat="1"/>
    <row r="77" spans="2:19" s="93" customFormat="1"/>
    <row r="78" spans="2:19" s="93" customFormat="1"/>
    <row r="79" spans="2:19" s="93" customFormat="1"/>
    <row r="80" spans="2:19" s="93" customFormat="1"/>
    <row r="81" s="93" customFormat="1"/>
    <row r="82" s="93" customFormat="1"/>
    <row r="83" s="93" customFormat="1"/>
    <row r="84" s="93" customFormat="1"/>
    <row r="85" s="93" customFormat="1"/>
    <row r="86" s="93" customFormat="1"/>
    <row r="87" s="93" customFormat="1"/>
    <row r="88" s="93" customFormat="1"/>
    <row r="89" s="93" customFormat="1"/>
    <row r="90" s="93" customFormat="1"/>
    <row r="91" s="93" customFormat="1"/>
    <row r="92" s="93" customFormat="1"/>
    <row r="93" s="93" customFormat="1"/>
    <row r="94" s="93" customFormat="1"/>
    <row r="95" s="93" customFormat="1"/>
    <row r="96" s="93" customFormat="1"/>
    <row r="97" s="93" customFormat="1"/>
    <row r="98" s="93" customFormat="1"/>
    <row r="99" s="93" customFormat="1"/>
    <row r="100" s="93" customFormat="1"/>
    <row r="101" s="93" customFormat="1"/>
    <row r="102" s="93" customFormat="1"/>
    <row r="103" s="93" customFormat="1"/>
    <row r="104" s="93" customFormat="1"/>
    <row r="105" s="93" customFormat="1"/>
    <row r="106" s="93" customFormat="1"/>
    <row r="107" s="93" customFormat="1"/>
    <row r="108" s="93" customFormat="1"/>
    <row r="109" s="93" customFormat="1"/>
    <row r="110" s="93" customFormat="1"/>
    <row r="111" s="93" customFormat="1"/>
    <row r="112" s="93" customFormat="1"/>
    <row r="113" s="93" customFormat="1"/>
    <row r="114" s="93" customFormat="1"/>
    <row r="115" s="93" customFormat="1"/>
    <row r="116" s="93" customFormat="1"/>
    <row r="117" s="93" customFormat="1"/>
    <row r="118" s="93" customFormat="1"/>
    <row r="119" s="93" customFormat="1"/>
    <row r="120" s="93" customFormat="1"/>
    <row r="121" s="93" customFormat="1"/>
    <row r="122" s="93" customFormat="1"/>
    <row r="123" s="93" customFormat="1"/>
    <row r="124" s="93" customFormat="1"/>
    <row r="125" s="93" customFormat="1"/>
    <row r="126" s="93" customFormat="1"/>
    <row r="127" s="93" customFormat="1"/>
    <row r="128" s="93" customFormat="1"/>
    <row r="129" s="93" customFormat="1"/>
    <row r="130" s="93" customFormat="1"/>
    <row r="131" s="93" customFormat="1"/>
    <row r="132" s="93" customFormat="1"/>
    <row r="133" s="93" customFormat="1"/>
    <row r="134" s="93" customFormat="1"/>
    <row r="135" s="93" customFormat="1"/>
    <row r="136" s="93" customFormat="1"/>
    <row r="137" s="93" customFormat="1"/>
    <row r="138" s="93" customFormat="1"/>
    <row r="139" s="93" customFormat="1"/>
    <row r="140" s="93" customFormat="1"/>
    <row r="141" s="93" customFormat="1"/>
    <row r="142" s="93" customFormat="1"/>
    <row r="143" s="93" customFormat="1"/>
    <row r="144" s="93" customFormat="1"/>
    <row r="145" s="93" customFormat="1"/>
    <row r="146" s="93" customFormat="1"/>
    <row r="147" s="93" customFormat="1"/>
    <row r="148" s="93" customFormat="1"/>
    <row r="149" s="93" customFormat="1"/>
    <row r="150" s="93" customFormat="1"/>
    <row r="151" s="93" customFormat="1"/>
    <row r="152" s="93" customFormat="1"/>
    <row r="153" s="93" customFormat="1"/>
    <row r="154" s="93" customFormat="1"/>
    <row r="155" s="93" customFormat="1"/>
    <row r="156" s="93" customFormat="1"/>
    <row r="157" s="93" customFormat="1"/>
    <row r="158" s="93" customFormat="1"/>
    <row r="159" s="93" customFormat="1"/>
    <row r="160" s="93" customFormat="1"/>
    <row r="161" s="93" customFormat="1"/>
    <row r="162" s="93" customFormat="1"/>
    <row r="163" s="93" customFormat="1"/>
    <row r="164" s="93" customFormat="1"/>
    <row r="165" s="93" customFormat="1"/>
    <row r="166" s="93" customFormat="1"/>
    <row r="167" s="93" customFormat="1"/>
    <row r="168" s="93" customFormat="1"/>
    <row r="169" s="93" customFormat="1"/>
    <row r="170" s="93" customFormat="1"/>
    <row r="171" s="93" customFormat="1"/>
    <row r="172" s="93" customFormat="1"/>
    <row r="173" s="93" customFormat="1"/>
    <row r="174" s="93" customFormat="1"/>
    <row r="175" s="93" customFormat="1"/>
    <row r="176" s="93" customFormat="1"/>
    <row r="177" s="93" customFormat="1"/>
    <row r="178" s="93" customFormat="1"/>
    <row r="179" s="93" customFormat="1"/>
    <row r="180" s="93" customFormat="1"/>
    <row r="181" s="93" customFormat="1"/>
    <row r="182" s="93" customFormat="1"/>
    <row r="183" s="93" customFormat="1"/>
    <row r="184" s="93" customFormat="1"/>
    <row r="185" s="93" customFormat="1"/>
    <row r="186" s="93" customFormat="1"/>
    <row r="187" s="93" customFormat="1"/>
    <row r="188" s="93" customFormat="1"/>
    <row r="189" s="93" customFormat="1"/>
    <row r="190" s="93" customFormat="1"/>
    <row r="191" s="93" customFormat="1"/>
    <row r="192" s="93" customFormat="1"/>
    <row r="193" s="93" customFormat="1"/>
    <row r="194" s="93" customFormat="1"/>
    <row r="195" s="93" customFormat="1"/>
    <row r="196" s="93" customFormat="1"/>
    <row r="197" s="93" customFormat="1"/>
    <row r="198" s="93" customFormat="1"/>
    <row r="199" s="93" customFormat="1"/>
    <row r="200" s="93" customFormat="1"/>
    <row r="201" s="93" customFormat="1"/>
    <row r="202" s="93" customFormat="1"/>
    <row r="203" s="93" customFormat="1"/>
    <row r="204" s="93" customFormat="1"/>
    <row r="205" s="93" customFormat="1"/>
    <row r="206" s="93" customFormat="1"/>
    <row r="207" s="93" customFormat="1"/>
    <row r="208" s="93" customFormat="1"/>
    <row r="209" s="93" customFormat="1"/>
    <row r="210" s="93" customFormat="1"/>
    <row r="211" s="93" customFormat="1"/>
    <row r="212" s="93" customFormat="1"/>
    <row r="213" s="93" customFormat="1"/>
    <row r="214" s="93" customFormat="1"/>
    <row r="215" s="93" customFormat="1"/>
    <row r="216" s="93" customFormat="1"/>
    <row r="217" s="93" customFormat="1"/>
    <row r="218" s="93" customFormat="1"/>
    <row r="219" s="93" customFormat="1"/>
    <row r="220" s="93" customFormat="1"/>
    <row r="221" s="93" customFormat="1"/>
    <row r="222" s="93" customFormat="1"/>
    <row r="223" s="93" customFormat="1"/>
    <row r="224" s="93" customFormat="1"/>
    <row r="225" s="93" customFormat="1"/>
    <row r="226" s="93" customFormat="1"/>
    <row r="227" s="93" customFormat="1"/>
    <row r="228" s="93" customFormat="1"/>
    <row r="229" s="93" customFormat="1"/>
    <row r="230" s="93" customFormat="1"/>
    <row r="231" s="93" customFormat="1"/>
    <row r="232" s="93" customFormat="1"/>
    <row r="233" s="93" customFormat="1"/>
    <row r="234" s="93" customFormat="1"/>
    <row r="235" s="93" customFormat="1"/>
    <row r="236" s="93" customFormat="1"/>
    <row r="237" s="93" customFormat="1"/>
    <row r="238" s="93" customFormat="1"/>
    <row r="239" s="93" customFormat="1"/>
    <row r="240" s="93" customFormat="1"/>
    <row r="241" s="93" customFormat="1"/>
    <row r="242" s="93" customFormat="1"/>
    <row r="243" s="93" customFormat="1"/>
    <row r="244" s="93" customFormat="1"/>
    <row r="245" s="93" customFormat="1"/>
    <row r="246" s="93" customFormat="1"/>
    <row r="247" s="93" customFormat="1"/>
    <row r="248" s="93" customFormat="1"/>
    <row r="249" s="93" customFormat="1"/>
    <row r="250" s="93" customFormat="1"/>
    <row r="251" s="93" customFormat="1"/>
    <row r="252" s="93" customFormat="1"/>
    <row r="253" s="93" customFormat="1"/>
    <row r="254" s="93" customFormat="1"/>
    <row r="255" s="93" customFormat="1"/>
    <row r="256" s="93" customFormat="1"/>
    <row r="257" s="93" customFormat="1"/>
    <row r="258" s="93" customFormat="1"/>
    <row r="259" s="93" customFormat="1"/>
    <row r="260" s="93" customFormat="1"/>
    <row r="261" s="93" customFormat="1"/>
    <row r="262" s="93" customFormat="1"/>
    <row r="263" s="93" customFormat="1"/>
    <row r="264" s="93" customFormat="1"/>
    <row r="265" s="93" customFormat="1"/>
    <row r="266" s="93" customFormat="1"/>
    <row r="267" s="93" customFormat="1"/>
    <row r="268" s="93" customFormat="1"/>
    <row r="269" s="93" customFormat="1"/>
    <row r="270" s="93" customFormat="1"/>
    <row r="271" s="93" customFormat="1"/>
    <row r="272" s="93" customFormat="1"/>
    <row r="273" s="93" customFormat="1"/>
    <row r="274" s="93" customFormat="1"/>
    <row r="275" s="93" customFormat="1"/>
    <row r="276" s="93" customFormat="1"/>
    <row r="277" s="93" customFormat="1"/>
    <row r="278" s="93" customFormat="1"/>
    <row r="279" s="93" customFormat="1"/>
    <row r="280" s="93" customFormat="1"/>
    <row r="281" s="93" customFormat="1"/>
    <row r="282" s="93" customFormat="1"/>
    <row r="283" s="93" customFormat="1"/>
    <row r="284" s="93" customFormat="1"/>
    <row r="285" s="93" customFormat="1"/>
    <row r="286" s="93" customFormat="1"/>
    <row r="287" s="93" customFormat="1"/>
    <row r="288" s="93" customFormat="1"/>
    <row r="289" s="93" customFormat="1"/>
    <row r="290" s="93" customFormat="1"/>
    <row r="291" s="93" customFormat="1"/>
    <row r="292" s="93" customFormat="1"/>
    <row r="293" s="93" customFormat="1"/>
    <row r="294" s="93" customFormat="1"/>
    <row r="295" s="93" customFormat="1"/>
    <row r="296" s="93" customFormat="1"/>
    <row r="297" s="93" customFormat="1"/>
    <row r="298" s="93" customFormat="1"/>
    <row r="299" s="93" customFormat="1"/>
    <row r="300" s="93" customFormat="1"/>
    <row r="301" s="93" customFormat="1"/>
    <row r="302" s="93" customFormat="1"/>
    <row r="303" s="93" customFormat="1"/>
    <row r="304" s="93" customFormat="1"/>
    <row r="305" s="93" customFormat="1"/>
    <row r="306" s="93" customFormat="1"/>
    <row r="307" s="93" customFormat="1"/>
    <row r="308" s="93" customFormat="1"/>
    <row r="309" s="93" customFormat="1"/>
    <row r="310" s="93" customFormat="1"/>
    <row r="311" s="93" customFormat="1"/>
    <row r="312" s="93" customFormat="1"/>
    <row r="313" s="93" customFormat="1"/>
    <row r="314" s="93" customFormat="1"/>
    <row r="315" s="93" customFormat="1"/>
    <row r="316" s="93" customFormat="1"/>
    <row r="317" s="93" customFormat="1"/>
    <row r="318" s="93" customFormat="1"/>
    <row r="319" s="93" customFormat="1"/>
    <row r="320" s="93" customFormat="1"/>
    <row r="321" s="93" customFormat="1"/>
    <row r="322" s="93" customFormat="1"/>
    <row r="323" s="93" customFormat="1"/>
    <row r="324" s="93" customFormat="1"/>
    <row r="325" s="93" customFormat="1"/>
    <row r="326" s="93" customFormat="1"/>
    <row r="327" s="93" customFormat="1"/>
    <row r="328" s="93" customFormat="1"/>
    <row r="329" s="93" customFormat="1"/>
    <row r="330" s="93" customFormat="1"/>
    <row r="331" s="93" customFormat="1"/>
    <row r="332" s="93" customFormat="1"/>
    <row r="333" s="93" customFormat="1"/>
    <row r="334" s="93" customFormat="1"/>
    <row r="335" s="93" customFormat="1"/>
    <row r="336" s="93" customFormat="1"/>
    <row r="337" s="93" customFormat="1"/>
    <row r="338" s="93" customFormat="1"/>
    <row r="339" s="93" customFormat="1"/>
    <row r="340" s="93" customFormat="1"/>
    <row r="341" s="93" customFormat="1"/>
    <row r="342" s="93" customFormat="1"/>
    <row r="343" s="93" customFormat="1"/>
    <row r="344" s="93" customFormat="1"/>
    <row r="345" s="93" customFormat="1"/>
    <row r="346" s="93" customFormat="1"/>
    <row r="347" s="93" customFormat="1"/>
    <row r="348" s="93" customFormat="1"/>
    <row r="349" s="93" customFormat="1"/>
    <row r="350" s="93" customFormat="1"/>
    <row r="351" s="93" customFormat="1"/>
    <row r="352" s="93" customFormat="1"/>
    <row r="353" s="93" customFormat="1"/>
    <row r="354" s="93" customFormat="1"/>
    <row r="355" s="93" customFormat="1"/>
    <row r="356" s="93" customFormat="1"/>
    <row r="357" s="93" customFormat="1"/>
    <row r="358" s="93" customFormat="1"/>
    <row r="359" s="93" customFormat="1"/>
    <row r="360" s="93" customFormat="1"/>
    <row r="361" s="93" customFormat="1"/>
    <row r="362" s="93" customFormat="1"/>
    <row r="363" s="93" customFormat="1"/>
    <row r="364" s="93" customFormat="1"/>
    <row r="365" s="93" customFormat="1"/>
    <row r="366" s="93" customFormat="1"/>
    <row r="367" s="93" customFormat="1"/>
    <row r="368" s="93" customFormat="1"/>
    <row r="369" s="93" customFormat="1"/>
    <row r="370" s="93" customFormat="1"/>
    <row r="371" s="93" customFormat="1"/>
    <row r="372" s="93" customFormat="1"/>
    <row r="373" s="93" customFormat="1"/>
    <row r="374" s="93" customFormat="1"/>
    <row r="375" s="93" customFormat="1"/>
    <row r="376" s="93" customFormat="1"/>
    <row r="377" s="93" customFormat="1"/>
    <row r="378" s="93" customFormat="1"/>
    <row r="379" s="93" customFormat="1"/>
    <row r="380" s="93" customFormat="1"/>
    <row r="381" s="93" customFormat="1"/>
    <row r="382" s="93" customFormat="1"/>
    <row r="383" s="93" customFormat="1"/>
    <row r="384" s="93" customFormat="1"/>
    <row r="385" s="93" customFormat="1"/>
    <row r="386" s="93" customFormat="1"/>
    <row r="387" s="93" customFormat="1"/>
    <row r="388" s="93" customFormat="1"/>
    <row r="389" s="93" customFormat="1"/>
    <row r="390" s="93" customFormat="1"/>
    <row r="391" s="93" customFormat="1"/>
    <row r="392" s="93" customFormat="1"/>
    <row r="393" s="93" customFormat="1"/>
    <row r="394" s="93" customFormat="1"/>
    <row r="395" s="93" customFormat="1"/>
    <row r="396" s="93" customFormat="1"/>
    <row r="397" s="93" customFormat="1"/>
    <row r="398" s="93" customFormat="1"/>
    <row r="399" s="93" customFormat="1"/>
    <row r="400" s="93" customFormat="1"/>
    <row r="401" s="93" customFormat="1"/>
    <row r="402" s="93" customFormat="1"/>
    <row r="403" s="93" customFormat="1"/>
    <row r="404" s="93" customFormat="1"/>
    <row r="405" s="93" customFormat="1"/>
    <row r="406" s="93" customFormat="1"/>
    <row r="407" s="93" customFormat="1"/>
    <row r="408" s="93" customFormat="1"/>
    <row r="409" s="93" customFormat="1"/>
    <row r="410" s="93" customFormat="1"/>
    <row r="411" s="93" customFormat="1"/>
    <row r="412" s="93" customFormat="1"/>
    <row r="413" s="93" customFormat="1"/>
    <row r="414" s="93" customFormat="1"/>
    <row r="415" s="93" customFormat="1"/>
    <row r="416" s="93" customFormat="1"/>
    <row r="417" s="93" customFormat="1"/>
    <row r="418" s="93" customFormat="1"/>
    <row r="419" s="93" customFormat="1"/>
    <row r="420" s="93" customFormat="1"/>
    <row r="421" s="93" customFormat="1"/>
    <row r="422" s="93" customFormat="1"/>
    <row r="423" s="93" customFormat="1"/>
    <row r="424" s="93" customFormat="1"/>
    <row r="425" s="93" customFormat="1"/>
    <row r="426" s="93" customFormat="1"/>
    <row r="427" s="93" customFormat="1"/>
    <row r="428" s="93" customFormat="1"/>
    <row r="429" s="93" customFormat="1"/>
    <row r="430" s="93" customFormat="1"/>
    <row r="431" s="93" customFormat="1"/>
    <row r="432" s="93" customFormat="1"/>
    <row r="433" s="93" customFormat="1"/>
    <row r="434" s="93" customFormat="1"/>
    <row r="435" s="93" customFormat="1"/>
    <row r="436" s="93" customFormat="1"/>
    <row r="437" s="93" customFormat="1"/>
    <row r="438" s="93" customFormat="1"/>
    <row r="439" s="93" customFormat="1"/>
    <row r="440" s="93" customFormat="1"/>
    <row r="441" s="93" customFormat="1"/>
    <row r="442" s="93" customFormat="1"/>
    <row r="443" s="93" customFormat="1"/>
    <row r="444" s="93" customFormat="1"/>
    <row r="445" s="93" customFormat="1"/>
    <row r="446" s="93" customFormat="1"/>
    <row r="447" s="93" customFormat="1"/>
    <row r="448" s="93" customFormat="1"/>
    <row r="449" s="93" customFormat="1"/>
    <row r="450" s="93" customFormat="1"/>
    <row r="451" s="93" customFormat="1"/>
    <row r="452" s="93" customFormat="1"/>
    <row r="453" s="93" customFormat="1"/>
    <row r="454" s="93" customFormat="1"/>
    <row r="455" s="93" customFormat="1"/>
    <row r="456" s="93" customFormat="1"/>
    <row r="457" s="93" customFormat="1"/>
    <row r="458" s="93" customFormat="1"/>
    <row r="459" s="93" customFormat="1"/>
    <row r="460" s="93" customFormat="1"/>
    <row r="461" s="93" customFormat="1"/>
    <row r="462" s="93" customFormat="1"/>
    <row r="463" s="93" customFormat="1"/>
    <row r="464" s="93" customFormat="1"/>
    <row r="465" s="93" customFormat="1"/>
    <row r="466" s="93" customFormat="1"/>
    <row r="467" s="93" customFormat="1"/>
    <row r="468" s="93" customFormat="1"/>
    <row r="469" s="93" customFormat="1"/>
    <row r="470" s="93" customFormat="1"/>
    <row r="471" s="93" customFormat="1"/>
    <row r="472" s="93" customFormat="1"/>
    <row r="473" s="93" customFormat="1"/>
    <row r="474" s="93" customFormat="1"/>
    <row r="475" s="93" customFormat="1"/>
    <row r="476" s="93" customFormat="1"/>
    <row r="477" s="93" customFormat="1"/>
    <row r="478" s="93" customFormat="1"/>
    <row r="479" s="93" customFormat="1"/>
    <row r="480" s="93" customFormat="1"/>
    <row r="481" s="93" customFormat="1"/>
    <row r="482" s="93" customFormat="1"/>
    <row r="483" s="93" customFormat="1"/>
    <row r="484" s="93" customFormat="1"/>
    <row r="485" s="93" customFormat="1"/>
    <row r="486" s="93" customFormat="1"/>
    <row r="487" s="93" customFormat="1"/>
    <row r="488" s="93" customFormat="1"/>
    <row r="489" s="93" customFormat="1"/>
    <row r="490" s="93" customFormat="1"/>
    <row r="491" s="93" customFormat="1"/>
    <row r="492" s="93" customFormat="1"/>
    <row r="493" s="93" customFormat="1"/>
    <row r="494" s="93" customFormat="1"/>
    <row r="495" s="93" customFormat="1"/>
    <row r="496" s="93" customFormat="1"/>
    <row r="497" s="93" customFormat="1"/>
    <row r="498" s="93" customFormat="1"/>
    <row r="499" s="93" customFormat="1"/>
    <row r="500" s="93" customFormat="1"/>
    <row r="501" s="93" customFormat="1"/>
    <row r="502" s="93" customFormat="1"/>
    <row r="503" s="93" customFormat="1"/>
    <row r="504" s="93" customFormat="1"/>
    <row r="505" s="93" customFormat="1"/>
    <row r="506" s="93" customFormat="1"/>
    <row r="507" s="93" customFormat="1"/>
    <row r="508" s="93" customFormat="1"/>
    <row r="509" s="93" customFormat="1"/>
    <row r="510" s="93" customFormat="1"/>
    <row r="511" s="93" customFormat="1"/>
    <row r="512" s="93" customFormat="1"/>
    <row r="513" s="93" customFormat="1"/>
    <row r="514" s="93" customFormat="1"/>
    <row r="515" s="93" customFormat="1"/>
    <row r="516" s="93" customFormat="1"/>
    <row r="517" s="93" customFormat="1"/>
    <row r="518" s="93" customFormat="1"/>
    <row r="519" s="93" customFormat="1"/>
    <row r="520" s="93" customFormat="1"/>
    <row r="521" s="93" customFormat="1"/>
    <row r="522" s="93" customFormat="1"/>
    <row r="523" s="93" customFormat="1"/>
    <row r="524" s="93" customFormat="1"/>
    <row r="525" s="93" customFormat="1"/>
    <row r="526" s="93" customFormat="1"/>
    <row r="527" s="93" customFormat="1"/>
    <row r="528" s="93" customFormat="1"/>
    <row r="529" s="93" customFormat="1"/>
    <row r="530" s="93" customFormat="1"/>
    <row r="531" s="93" customFormat="1"/>
    <row r="532" s="93" customFormat="1"/>
    <row r="533" s="93" customFormat="1"/>
    <row r="534" s="93" customFormat="1"/>
    <row r="535" s="93" customFormat="1"/>
    <row r="536" s="93" customFormat="1"/>
    <row r="537" s="93" customFormat="1"/>
    <row r="538" s="93" customFormat="1"/>
    <row r="539" s="93" customFormat="1"/>
    <row r="540" s="93" customFormat="1"/>
    <row r="541" s="93" customFormat="1"/>
    <row r="542" s="93" customFormat="1"/>
    <row r="543" s="93" customFormat="1"/>
    <row r="544" s="93" customFormat="1"/>
    <row r="545" s="93" customFormat="1"/>
    <row r="546" s="93" customFormat="1"/>
    <row r="547" s="93" customFormat="1"/>
    <row r="548" s="93" customFormat="1"/>
    <row r="549" s="93" customFormat="1"/>
    <row r="550" s="93" customFormat="1"/>
    <row r="551" s="93" customFormat="1"/>
    <row r="552" s="93" customFormat="1"/>
    <row r="553" s="93" customFormat="1"/>
    <row r="554" s="93" customFormat="1"/>
    <row r="555" s="93" customFormat="1"/>
    <row r="556" s="93" customFormat="1"/>
    <row r="557" s="93" customFormat="1"/>
    <row r="558" s="93" customFormat="1"/>
    <row r="559" s="93" customFormat="1"/>
    <row r="560" s="93" customFormat="1"/>
    <row r="561" s="93" customFormat="1"/>
    <row r="562" s="93" customFormat="1"/>
    <row r="563" s="93" customFormat="1"/>
    <row r="564" s="93" customFormat="1"/>
    <row r="565" s="93" customFormat="1"/>
    <row r="566" s="93" customFormat="1"/>
  </sheetData>
  <sheetProtection selectLockedCells="1"/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21"/>
  <sheetViews>
    <sheetView workbookViewId="0">
      <selection activeCell="H95" sqref="H95"/>
    </sheetView>
  </sheetViews>
  <sheetFormatPr defaultRowHeight="12.75"/>
  <cols>
    <col min="1" max="1" width="2.140625" style="27" customWidth="1"/>
    <col min="2" max="2" width="1.42578125" customWidth="1"/>
    <col min="4" max="4" width="10.140625" customWidth="1"/>
    <col min="11" max="11" width="4.85546875" customWidth="1"/>
    <col min="12" max="12" width="1.7109375" customWidth="1"/>
    <col min="13" max="13" width="4.5703125" customWidth="1"/>
    <col min="14" max="14" width="1.5703125" customWidth="1"/>
    <col min="15" max="15" width="4" customWidth="1"/>
    <col min="16" max="16" width="1.7109375" customWidth="1"/>
    <col min="17" max="17" width="2" customWidth="1"/>
    <col min="18" max="18" width="1.5703125" customWidth="1"/>
    <col min="19" max="19" width="6.5703125" customWidth="1"/>
    <col min="20" max="20" width="4.5703125" customWidth="1"/>
    <col min="21" max="21" width="4.42578125" customWidth="1"/>
    <col min="22" max="22" width="1.42578125" customWidth="1"/>
    <col min="23" max="23" width="5.42578125" customWidth="1"/>
    <col min="24" max="24" width="10.42578125" customWidth="1"/>
    <col min="25" max="25" width="5.7109375" customWidth="1"/>
    <col min="26" max="71" width="9.140625" style="89"/>
  </cols>
  <sheetData>
    <row r="1" spans="1:71" s="2" customFormat="1">
      <c r="A1" s="27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</row>
    <row r="2" spans="1:71" s="2" customFormat="1">
      <c r="A2" s="27"/>
      <c r="C2" s="2" t="s">
        <v>107</v>
      </c>
      <c r="G2" s="2" t="s">
        <v>108</v>
      </c>
      <c r="L2" s="2" t="s">
        <v>184</v>
      </c>
      <c r="P2" s="20"/>
      <c r="Q2" s="35"/>
      <c r="R2" s="45"/>
      <c r="S2" s="46"/>
      <c r="T2" s="46"/>
      <c r="U2" s="46"/>
      <c r="V2" s="46"/>
      <c r="W2" s="46"/>
      <c r="X2" s="47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</row>
    <row r="3" spans="1:71" s="2" customFormat="1" ht="3.75" customHeight="1">
      <c r="A3" s="27"/>
      <c r="C3" s="30"/>
      <c r="D3" s="30"/>
      <c r="E3" s="30"/>
      <c r="G3" s="30"/>
      <c r="H3" s="30"/>
      <c r="I3" s="30"/>
      <c r="J3" s="30"/>
      <c r="O3" s="26"/>
      <c r="P3" s="26"/>
      <c r="Q3" s="25"/>
      <c r="R3" s="31"/>
      <c r="S3" s="31"/>
      <c r="T3" s="31"/>
      <c r="U3" s="31"/>
      <c r="V3" s="31"/>
      <c r="W3" s="30"/>
      <c r="X3" s="30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</row>
    <row r="4" spans="1:71" s="2" customFormat="1">
      <c r="A4" s="27"/>
      <c r="O4" s="26"/>
      <c r="P4" s="26"/>
      <c r="Q4" s="26" t="s">
        <v>106</v>
      </c>
      <c r="R4" s="26"/>
      <c r="S4" s="26"/>
      <c r="T4" s="26"/>
      <c r="U4" s="26"/>
      <c r="V4" s="26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</row>
    <row r="5" spans="1:71" s="2" customFormat="1">
      <c r="A5" s="27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</row>
    <row r="6" spans="1:71" s="2" customFormat="1" hidden="1">
      <c r="A6" s="27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</row>
    <row r="7" spans="1:71" s="2" customFormat="1">
      <c r="A7" s="27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</row>
    <row r="8" spans="1:71" s="2" customFormat="1">
      <c r="A8" s="27"/>
      <c r="D8" s="2" t="s">
        <v>99</v>
      </c>
      <c r="E8" s="2" t="s">
        <v>114</v>
      </c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</row>
    <row r="9" spans="1:71" s="2" customFormat="1">
      <c r="A9" s="27"/>
      <c r="T9" s="25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</row>
    <row r="10" spans="1:71" s="2" customFormat="1">
      <c r="A10" s="27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</row>
    <row r="11" spans="1:71" s="2" customFormat="1">
      <c r="A11" s="27"/>
      <c r="D11" s="2" t="s">
        <v>98</v>
      </c>
      <c r="E11" s="2" t="s">
        <v>131</v>
      </c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</row>
    <row r="12" spans="1:71" s="2" customFormat="1">
      <c r="A12" s="27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</row>
    <row r="13" spans="1:71" s="2" customFormat="1">
      <c r="A13" s="27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</row>
    <row r="14" spans="1:71">
      <c r="B14" s="27"/>
      <c r="C14" s="27" t="s">
        <v>102</v>
      </c>
      <c r="D14" s="27"/>
      <c r="E14" s="28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71" ht="13.5" thickBo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71" ht="13.5" thickBot="1">
      <c r="B16" s="10"/>
      <c r="C16" t="s">
        <v>97</v>
      </c>
      <c r="E16" s="48" t="s">
        <v>202</v>
      </c>
      <c r="F16" s="49"/>
      <c r="G16" s="49"/>
      <c r="H16" s="49"/>
      <c r="I16" s="49"/>
      <c r="J16" s="50"/>
      <c r="K16" s="24"/>
      <c r="L16" s="10"/>
      <c r="M16" s="2" t="s">
        <v>100</v>
      </c>
      <c r="N16" s="2"/>
      <c r="O16" s="51">
        <v>6</v>
      </c>
      <c r="P16" s="11"/>
      <c r="Q16" s="11"/>
      <c r="R16" s="10"/>
      <c r="S16" t="s">
        <v>103</v>
      </c>
      <c r="T16" s="51" t="s">
        <v>160</v>
      </c>
      <c r="U16" s="24"/>
      <c r="V16" s="29"/>
      <c r="W16" t="s">
        <v>104</v>
      </c>
      <c r="X16" s="83">
        <v>40497</v>
      </c>
    </row>
    <row r="17" spans="2:25">
      <c r="B17" s="2"/>
      <c r="C17" s="2"/>
      <c r="D17" s="2"/>
      <c r="E17" s="26" t="s">
        <v>101</v>
      </c>
      <c r="F17" s="26"/>
      <c r="G17" s="26"/>
      <c r="H17" s="2"/>
      <c r="I17" s="2"/>
      <c r="J17" s="2"/>
      <c r="K17" s="2"/>
      <c r="L17" s="2"/>
      <c r="M17" s="26" t="s">
        <v>111</v>
      </c>
      <c r="N17" s="26"/>
      <c r="O17" s="2"/>
      <c r="P17" s="2"/>
      <c r="Q17" s="2"/>
      <c r="R17" s="2"/>
      <c r="S17" s="2"/>
      <c r="T17" s="26" t="s">
        <v>112</v>
      </c>
      <c r="U17" s="2"/>
      <c r="V17" s="2"/>
      <c r="W17" s="26" t="s">
        <v>113</v>
      </c>
      <c r="Y17" s="2"/>
    </row>
    <row r="18" spans="2:25" ht="13.5" thickBo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ht="13.5" thickBot="1">
      <c r="B19" s="10"/>
      <c r="C19" t="s">
        <v>96</v>
      </c>
      <c r="F19" s="51">
        <v>11</v>
      </c>
      <c r="G19" s="9" t="str">
        <f>IF(F19="","digite",IF(F19&gt;45,"Tem certeza?",IF(F19&lt;1,"Tem certeza?","")))</f>
        <v/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5" ht="13.5" thickBo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ht="13.5" thickBot="1">
      <c r="B21" s="10"/>
      <c r="C21" t="s">
        <v>109</v>
      </c>
      <c r="E21" s="52">
        <v>1</v>
      </c>
      <c r="F21" s="9" t="str">
        <f>IF(E21="","digite",IF(E21&gt;9,"Tem certeza?",IF(E21&lt;0,"Tem certeza?","")))</f>
        <v/>
      </c>
      <c r="G21" s="1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>
      <c r="B22" s="2"/>
      <c r="C22" s="2"/>
      <c r="D22" s="2"/>
      <c r="E22" s="22" t="s">
        <v>110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ht="17.25" customHeight="1">
      <c r="B24" s="27"/>
      <c r="C24" s="27" t="s">
        <v>122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2: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>
      <c r="B26" s="2"/>
      <c r="C26" s="2" t="s">
        <v>115</v>
      </c>
      <c r="D26" s="2"/>
      <c r="E26" s="2"/>
      <c r="F26" s="2"/>
      <c r="G26" s="2"/>
      <c r="H26" s="2"/>
      <c r="I26" s="2" t="s">
        <v>119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>
      <c r="B28" s="2"/>
      <c r="C28" s="2" t="s">
        <v>116</v>
      </c>
      <c r="D28" s="2"/>
      <c r="E28" s="2"/>
      <c r="F28" s="2"/>
      <c r="G28" s="2"/>
      <c r="H28" s="2"/>
      <c r="I28" s="2" t="s">
        <v>120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>
      <c r="B30" s="2"/>
      <c r="C30" s="2" t="s">
        <v>117</v>
      </c>
      <c r="D30" s="2"/>
      <c r="E30" s="2"/>
      <c r="F30" s="2"/>
      <c r="G30" s="2"/>
      <c r="H30" s="2"/>
      <c r="I30" s="2" t="s">
        <v>121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>
      <c r="B31" s="2"/>
      <c r="C31" s="2"/>
      <c r="D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ht="21" customHeight="1">
      <c r="B32" s="2"/>
      <c r="C32" s="2" t="s">
        <v>118</v>
      </c>
      <c r="D32" s="2"/>
      <c r="E32" s="2"/>
      <c r="F32" s="2"/>
      <c r="G32" s="2"/>
      <c r="H32" s="2"/>
      <c r="I32" s="2" t="s">
        <v>155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36"/>
      <c r="B34" s="27"/>
      <c r="C34" s="27" t="s">
        <v>105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8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B38" s="2"/>
      <c r="C38" s="2"/>
      <c r="D38" s="2" t="s">
        <v>130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38" t="str">
        <f>IF(E21="","",IF(E21&lt;3,"1",IF(E21&gt;6,"4",IF(E21=3,"2",IF(E21=4,"2",IF(E21=5,"2","2"))))))</f>
        <v>1</v>
      </c>
      <c r="X39" s="2"/>
      <c r="Y39" s="2"/>
    </row>
    <row r="40" spans="1:25">
      <c r="B40" s="2"/>
      <c r="C40" s="12" t="s">
        <v>129</v>
      </c>
      <c r="D40" s="12"/>
      <c r="E40" s="12"/>
      <c r="F40" s="12"/>
      <c r="G40" s="12"/>
      <c r="H40" s="12"/>
      <c r="I40" s="1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B41" s="2"/>
      <c r="C41" s="12" t="s">
        <v>195</v>
      </c>
      <c r="D41" s="12"/>
      <c r="E41" s="12"/>
      <c r="F41" s="12"/>
      <c r="G41" s="12"/>
      <c r="H41" s="12"/>
      <c r="I41" s="12"/>
      <c r="J41" s="2"/>
      <c r="K41" s="2"/>
      <c r="L41" s="2"/>
      <c r="M41" s="2"/>
      <c r="N41" s="2"/>
      <c r="O41" s="2"/>
      <c r="P41" s="2"/>
      <c r="Q41" s="2"/>
      <c r="R41" s="2"/>
      <c r="S41" s="2"/>
      <c r="T41" s="2" t="s">
        <v>94</v>
      </c>
      <c r="U41" s="2" t="s">
        <v>95</v>
      </c>
      <c r="V41" s="2"/>
      <c r="W41" s="2"/>
      <c r="X41" s="2"/>
      <c r="Y41" s="2"/>
    </row>
    <row r="42" spans="1:25" ht="24.7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 t="s">
        <v>124</v>
      </c>
      <c r="U42" s="39">
        <f>(W39*10)</f>
        <v>10</v>
      </c>
      <c r="V42" s="39"/>
      <c r="W42" s="2"/>
      <c r="X42" s="2"/>
      <c r="Y42" s="2"/>
    </row>
    <row r="43" spans="1:25">
      <c r="B43" s="2"/>
      <c r="C43" s="2" t="s">
        <v>185</v>
      </c>
      <c r="D43" s="5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 t="s">
        <v>125</v>
      </c>
      <c r="U43" s="39">
        <f>(W39*5)</f>
        <v>5</v>
      </c>
      <c r="V43" s="39"/>
      <c r="W43" s="2"/>
      <c r="X43" s="2"/>
      <c r="Y43" s="2"/>
    </row>
    <row r="44" spans="1: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 t="s">
        <v>123</v>
      </c>
      <c r="U44" s="39">
        <f>(W39*30)</f>
        <v>30</v>
      </c>
      <c r="V44" s="39"/>
      <c r="W44" s="2"/>
      <c r="X44" s="2"/>
      <c r="Y44" s="2"/>
    </row>
    <row r="45" spans="1:25">
      <c r="B45" s="2"/>
      <c r="C45" s="34" t="s">
        <v>187</v>
      </c>
      <c r="D45" s="32"/>
      <c r="E45" s="32"/>
      <c r="F45" s="32"/>
      <c r="G45" s="33"/>
      <c r="H45" s="26" t="str">
        <f>IF(C45="","digite","")</f>
        <v/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 t="s">
        <v>126</v>
      </c>
      <c r="U45" s="39">
        <f>(W39*20)</f>
        <v>20</v>
      </c>
      <c r="V45" s="39"/>
      <c r="W45" s="2"/>
      <c r="X45" s="2"/>
      <c r="Y45" s="2"/>
    </row>
    <row r="46" spans="1:25" ht="21.7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 t="s">
        <v>127</v>
      </c>
      <c r="U46" s="39">
        <f>(W39*5)</f>
        <v>5</v>
      </c>
      <c r="V46" s="39"/>
      <c r="W46" s="2"/>
      <c r="X46" s="2"/>
      <c r="Y46" s="2"/>
    </row>
    <row r="47" spans="1:25" ht="15" customHeight="1">
      <c r="B47" s="2"/>
      <c r="C47" s="2" t="s">
        <v>156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>
      <c r="B49" s="2"/>
      <c r="C49" s="34" t="s">
        <v>188</v>
      </c>
      <c r="D49" s="32"/>
      <c r="E49" s="32"/>
      <c r="F49" s="32"/>
      <c r="G49" s="33"/>
      <c r="H49" s="26" t="str">
        <f>IF(C49="","digite","")</f>
        <v/>
      </c>
      <c r="I49" s="2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2: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 t="s">
        <v>89</v>
      </c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9.2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>
      <c r="B52" s="2"/>
      <c r="C52" s="2" t="s">
        <v>157</v>
      </c>
      <c r="D52" s="2"/>
      <c r="E52" s="2"/>
      <c r="F52" s="2"/>
      <c r="G52" s="2"/>
      <c r="H52" s="2"/>
      <c r="I52" s="2"/>
      <c r="J52" s="2" t="s">
        <v>181</v>
      </c>
      <c r="K52" s="2"/>
      <c r="L52" s="2"/>
      <c r="M52" s="2"/>
      <c r="N52" s="2"/>
      <c r="O52" s="11"/>
      <c r="P52" s="11"/>
      <c r="Q52" s="11"/>
      <c r="R52" s="11"/>
      <c r="S52" s="11"/>
      <c r="T52" s="11"/>
      <c r="U52" s="11"/>
      <c r="V52" s="11"/>
      <c r="W52" s="11"/>
      <c r="X52" s="2"/>
      <c r="Y52" s="2"/>
    </row>
    <row r="53" spans="2:25">
      <c r="B53" s="2"/>
      <c r="C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>
      <c r="B54" s="2"/>
      <c r="C54" s="34">
        <v>30</v>
      </c>
      <c r="D54" s="32"/>
      <c r="E54" s="32"/>
      <c r="F54" s="32"/>
      <c r="G54" s="33"/>
      <c r="H54" s="26" t="str">
        <f>IF(C54="","digite","")</f>
        <v/>
      </c>
      <c r="I54" s="2"/>
      <c r="J54" s="34"/>
      <c r="K54" s="32">
        <v>10</v>
      </c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3"/>
      <c r="X54" s="26" t="str">
        <f>IF(J54="","digite","")</f>
        <v>digite</v>
      </c>
      <c r="Y54" s="2"/>
    </row>
    <row r="55" spans="2: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22.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>
      <c r="B57" s="2"/>
      <c r="C57" s="2" t="s">
        <v>180</v>
      </c>
      <c r="D57" s="2"/>
      <c r="E57" s="2"/>
      <c r="F57" s="2"/>
      <c r="G57" s="2"/>
      <c r="H57" s="2"/>
      <c r="I57" s="2"/>
      <c r="J57" s="2" t="s">
        <v>159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2"/>
      <c r="X57" s="2"/>
      <c r="Y57" s="2"/>
    </row>
    <row r="58" spans="2:25">
      <c r="B58" s="2"/>
      <c r="C58" s="2"/>
      <c r="D58" s="2"/>
      <c r="E58" s="2"/>
      <c r="F58" s="2"/>
      <c r="G58" s="2"/>
      <c r="H58" s="2"/>
      <c r="I58" s="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2"/>
      <c r="X58" s="2"/>
      <c r="Y58" s="2"/>
    </row>
    <row r="59" spans="2:25">
      <c r="B59" s="2"/>
      <c r="C59" s="34">
        <v>35</v>
      </c>
      <c r="D59" s="32"/>
      <c r="E59" s="32"/>
      <c r="F59" s="32"/>
      <c r="G59" s="33"/>
      <c r="H59" s="26" t="str">
        <f>IF(C59="","digite","")</f>
        <v/>
      </c>
      <c r="I59" s="2"/>
      <c r="J59" s="34"/>
      <c r="K59" s="32">
        <v>70</v>
      </c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3"/>
      <c r="X59" s="26" t="str">
        <f>IF(J59="","digite","")</f>
        <v>digite</v>
      </c>
      <c r="Y59" s="2"/>
    </row>
    <row r="60" spans="2:25">
      <c r="B60" s="2"/>
      <c r="C60" s="2"/>
      <c r="D60" s="2"/>
      <c r="E60" s="2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4" customHeight="1">
      <c r="B61" s="2"/>
      <c r="C61" s="2"/>
      <c r="D61" s="2"/>
      <c r="E61" s="2"/>
      <c r="F61" s="2"/>
      <c r="G61" s="2"/>
      <c r="H61" s="2"/>
      <c r="I61" s="2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2"/>
      <c r="Y61" s="2"/>
    </row>
    <row r="62" spans="2:25">
      <c r="B62" s="2"/>
      <c r="C62" s="2" t="s">
        <v>158</v>
      </c>
      <c r="D62" s="2"/>
      <c r="E62" s="5"/>
      <c r="F62" s="5"/>
      <c r="G62" s="5"/>
      <c r="H62" s="5"/>
      <c r="I62" s="5"/>
      <c r="J62" s="12" t="s">
        <v>179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2"/>
    </row>
    <row r="63" spans="2:25">
      <c r="B63" s="2"/>
      <c r="C63" s="2"/>
      <c r="D63" s="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2"/>
    </row>
    <row r="64" spans="2:25">
      <c r="B64" s="2"/>
      <c r="C64" s="34">
        <v>15</v>
      </c>
      <c r="D64" s="32"/>
      <c r="E64" s="32"/>
      <c r="F64" s="32"/>
      <c r="G64" s="33"/>
      <c r="H64" s="26" t="str">
        <f>IF(C64="","digite","")</f>
        <v/>
      </c>
      <c r="I64" s="2"/>
      <c r="J64" s="81"/>
      <c r="K64" s="69">
        <v>5</v>
      </c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70"/>
      <c r="X64" s="26" t="str">
        <f>IF(J64="","digite","")</f>
        <v>digite</v>
      </c>
      <c r="Y64" s="2"/>
    </row>
    <row r="65" spans="1: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29.2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B67" s="2"/>
      <c r="C67" s="12" t="s">
        <v>178</v>
      </c>
      <c r="D67" s="5"/>
      <c r="E67" s="5"/>
      <c r="F67" s="5"/>
      <c r="G67" s="5"/>
      <c r="H67" s="5"/>
      <c r="I67" s="5"/>
      <c r="J67" s="12" t="s">
        <v>182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2"/>
    </row>
    <row r="68" spans="1:25" ht="19.5" customHeight="1">
      <c r="B68" s="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5">
      <c r="B69" s="2"/>
      <c r="C69" s="81">
        <v>35</v>
      </c>
      <c r="D69" s="69"/>
      <c r="E69" s="69"/>
      <c r="F69" s="69"/>
      <c r="G69" s="70"/>
      <c r="H69" s="80" t="str">
        <f>IF(C69="","digite","")</f>
        <v/>
      </c>
      <c r="I69" s="71"/>
      <c r="J69" s="81"/>
      <c r="K69" s="69" t="s">
        <v>189</v>
      </c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70"/>
      <c r="X69" s="26" t="str">
        <f>IF(J69="","digite","")</f>
        <v>digite</v>
      </c>
      <c r="Y69" s="2"/>
    </row>
    <row r="70" spans="1: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8">
      <c r="A71" s="36"/>
      <c r="B71" s="2"/>
      <c r="C71" s="2" t="s">
        <v>186</v>
      </c>
      <c r="D71" s="2"/>
      <c r="E71" s="2"/>
      <c r="F71" s="8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20.25" customHeight="1">
      <c r="A72" s="3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s="89" customFormat="1"/>
    <row r="74" spans="1:25" s="89" customFormat="1"/>
    <row r="75" spans="1:25" s="89" customFormat="1"/>
    <row r="76" spans="1:25" s="89" customFormat="1">
      <c r="I76" s="95"/>
      <c r="J76" s="95"/>
      <c r="K76" s="93"/>
    </row>
    <row r="77" spans="1:25" s="89" customFormat="1"/>
    <row r="78" spans="1:25" s="89" customFormat="1"/>
    <row r="79" spans="1:25" s="89" customFormat="1"/>
    <row r="80" spans="1:25" s="89" customFormat="1"/>
    <row r="81" s="89" customFormat="1"/>
    <row r="82" s="89" customFormat="1"/>
    <row r="83" s="89" customFormat="1"/>
    <row r="84" s="89" customFormat="1"/>
    <row r="85" s="89" customFormat="1"/>
    <row r="86" s="89" customFormat="1"/>
    <row r="87" s="89" customFormat="1"/>
    <row r="88" s="89" customFormat="1"/>
    <row r="89" s="89" customFormat="1"/>
    <row r="90" s="89" customFormat="1"/>
    <row r="91" s="89" customFormat="1"/>
    <row r="92" s="89" customFormat="1"/>
    <row r="93" s="89" customFormat="1"/>
    <row r="94" s="89" customFormat="1"/>
    <row r="95" s="89" customFormat="1"/>
    <row r="96" s="89" customFormat="1"/>
    <row r="97" s="89" customFormat="1"/>
    <row r="98" s="89" customFormat="1"/>
    <row r="99" s="89" customFormat="1"/>
    <row r="100" s="89" customFormat="1"/>
    <row r="101" s="89" customFormat="1"/>
    <row r="102" s="89" customFormat="1"/>
    <row r="103" s="89" customFormat="1"/>
    <row r="104" s="89" customFormat="1"/>
    <row r="105" s="89" customFormat="1"/>
    <row r="106" s="89" customFormat="1"/>
    <row r="107" s="89" customFormat="1"/>
    <row r="108" s="89" customFormat="1"/>
    <row r="109" s="89" customFormat="1"/>
    <row r="110" s="89" customFormat="1"/>
    <row r="111" s="89" customFormat="1"/>
    <row r="112" s="89" customFormat="1"/>
    <row r="113" s="89" customFormat="1"/>
    <row r="114" s="89" customFormat="1"/>
    <row r="115" s="89" customFormat="1"/>
    <row r="116" s="89" customFormat="1"/>
    <row r="117" s="89" customFormat="1"/>
    <row r="118" s="89" customFormat="1"/>
    <row r="119" s="89" customFormat="1"/>
    <row r="120" s="89" customFormat="1"/>
    <row r="121" s="89" customFormat="1"/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5"/>
  <sheetViews>
    <sheetView workbookViewId="0">
      <selection activeCell="B26" sqref="B26"/>
    </sheetView>
  </sheetViews>
  <sheetFormatPr defaultRowHeight="12.75"/>
  <cols>
    <col min="1" max="1" width="2.28515625" style="28" customWidth="1"/>
    <col min="2" max="15" width="9.140625" style="2"/>
    <col min="16" max="16" width="7" style="2" customWidth="1"/>
    <col min="17" max="73" width="9.140625" style="89"/>
    <col min="74" max="16384" width="9.140625" style="2"/>
  </cols>
  <sheetData>
    <row r="1" spans="1:73" s="19" customFormat="1" ht="9" customHeight="1">
      <c r="A1" s="28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</row>
    <row r="2" spans="1:73" ht="6" customHeight="1"/>
    <row r="3" spans="1:73" ht="26.25">
      <c r="F3" s="53" t="s">
        <v>146</v>
      </c>
    </row>
    <row r="5" spans="1:73" s="27" customFormat="1">
      <c r="A5" s="28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</row>
    <row r="6" spans="1:73" s="27" customFormat="1" ht="15">
      <c r="A6" s="28"/>
      <c r="C6" s="64" t="s">
        <v>145</v>
      </c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</row>
    <row r="7" spans="1:73" s="27" customFormat="1" ht="15">
      <c r="A7" s="28"/>
      <c r="B7" s="63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</row>
    <row r="8" spans="1:73" s="27" customFormat="1" ht="15">
      <c r="A8" s="28"/>
      <c r="C8" s="64" t="s">
        <v>148</v>
      </c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</row>
    <row r="9" spans="1:73" s="27" customFormat="1" ht="15">
      <c r="A9" s="28"/>
      <c r="B9" s="63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</row>
    <row r="11" spans="1:73" ht="15">
      <c r="C11" s="58" t="s">
        <v>147</v>
      </c>
    </row>
    <row r="12" spans="1:73" ht="15">
      <c r="C12" s="58"/>
    </row>
    <row r="13" spans="1:73" ht="15">
      <c r="C13" s="58"/>
    </row>
    <row r="14" spans="1:73" ht="15">
      <c r="B14" s="61" t="s">
        <v>149</v>
      </c>
      <c r="C14" s="58"/>
    </row>
    <row r="15" spans="1:73" ht="15">
      <c r="B15" s="60" t="s">
        <v>151</v>
      </c>
      <c r="C15" s="58"/>
    </row>
    <row r="16" spans="1:73" ht="15">
      <c r="B16" s="60" t="s">
        <v>150</v>
      </c>
    </row>
    <row r="17" spans="1:7" ht="15">
      <c r="B17" s="60" t="s">
        <v>150</v>
      </c>
      <c r="C17" s="58"/>
    </row>
    <row r="18" spans="1:7" ht="15.75">
      <c r="C18" s="59"/>
    </row>
    <row r="19" spans="1:7" ht="15">
      <c r="B19" s="62" t="s">
        <v>152</v>
      </c>
    </row>
    <row r="20" spans="1:7" ht="15">
      <c r="B20" s="62"/>
    </row>
    <row r="21" spans="1:7" ht="15">
      <c r="B21" s="60"/>
      <c r="C21" s="58"/>
    </row>
    <row r="22" spans="1:7" ht="15">
      <c r="B22" s="60"/>
      <c r="C22" s="58"/>
      <c r="D22" s="58" t="s">
        <v>153</v>
      </c>
    </row>
    <row r="23" spans="1:7" ht="15">
      <c r="C23" s="58"/>
      <c r="D23" s="58"/>
    </row>
    <row r="24" spans="1:7" ht="15">
      <c r="D24" s="58"/>
    </row>
    <row r="25" spans="1:7" ht="15">
      <c r="D25" s="58" t="s">
        <v>154</v>
      </c>
    </row>
    <row r="28" spans="1:7" ht="15.75">
      <c r="G28" s="96" t="s">
        <v>205</v>
      </c>
    </row>
    <row r="29" spans="1:7" s="89" customFormat="1">
      <c r="A29" s="91"/>
    </row>
    <row r="30" spans="1:7" s="89" customFormat="1">
      <c r="A30" s="91"/>
    </row>
    <row r="31" spans="1:7" s="89" customFormat="1">
      <c r="A31" s="91"/>
    </row>
    <row r="32" spans="1:7" s="89" customFormat="1">
      <c r="A32" s="91"/>
    </row>
    <row r="33" spans="1:1" s="89" customFormat="1">
      <c r="A33" s="91"/>
    </row>
    <row r="34" spans="1:1" s="89" customFormat="1">
      <c r="A34" s="91"/>
    </row>
    <row r="35" spans="1:1" s="89" customFormat="1">
      <c r="A35" s="91"/>
    </row>
    <row r="36" spans="1:1" s="89" customFormat="1">
      <c r="A36" s="91"/>
    </row>
    <row r="37" spans="1:1" s="89" customFormat="1">
      <c r="A37" s="91"/>
    </row>
    <row r="38" spans="1:1" s="89" customFormat="1">
      <c r="A38" s="91"/>
    </row>
    <row r="39" spans="1:1" s="89" customFormat="1">
      <c r="A39" s="91"/>
    </row>
    <row r="40" spans="1:1" s="89" customFormat="1">
      <c r="A40" s="91"/>
    </row>
    <row r="41" spans="1:1" s="89" customFormat="1">
      <c r="A41" s="91"/>
    </row>
    <row r="42" spans="1:1" s="89" customFormat="1">
      <c r="A42" s="91"/>
    </row>
    <row r="43" spans="1:1" s="89" customFormat="1">
      <c r="A43" s="91"/>
    </row>
    <row r="44" spans="1:1" s="89" customFormat="1">
      <c r="A44" s="91"/>
    </row>
    <row r="45" spans="1:1" s="89" customFormat="1">
      <c r="A45" s="91"/>
    </row>
    <row r="46" spans="1:1" s="89" customFormat="1">
      <c r="A46" s="91"/>
    </row>
    <row r="47" spans="1:1" s="89" customFormat="1">
      <c r="A47" s="91"/>
    </row>
    <row r="48" spans="1:1" s="89" customFormat="1">
      <c r="A48" s="91"/>
    </row>
    <row r="49" spans="1:1" s="89" customFormat="1">
      <c r="A49" s="91"/>
    </row>
    <row r="50" spans="1:1" s="89" customFormat="1">
      <c r="A50" s="91"/>
    </row>
    <row r="51" spans="1:1" s="89" customFormat="1">
      <c r="A51" s="91"/>
    </row>
    <row r="52" spans="1:1" s="89" customFormat="1">
      <c r="A52" s="91"/>
    </row>
    <row r="53" spans="1:1" s="89" customFormat="1">
      <c r="A53" s="91"/>
    </row>
    <row r="54" spans="1:1" s="89" customFormat="1">
      <c r="A54" s="91"/>
    </row>
    <row r="55" spans="1:1" s="89" customFormat="1">
      <c r="A55" s="91"/>
    </row>
    <row r="56" spans="1:1" s="89" customFormat="1">
      <c r="A56" s="91"/>
    </row>
    <row r="57" spans="1:1" s="89" customFormat="1">
      <c r="A57" s="91"/>
    </row>
    <row r="58" spans="1:1" s="89" customFormat="1">
      <c r="A58" s="91"/>
    </row>
    <row r="59" spans="1:1" s="89" customFormat="1">
      <c r="A59" s="91"/>
    </row>
    <row r="60" spans="1:1" s="89" customFormat="1">
      <c r="A60" s="91"/>
    </row>
    <row r="61" spans="1:1" s="89" customFormat="1">
      <c r="A61" s="91"/>
    </row>
    <row r="62" spans="1:1" s="89" customFormat="1">
      <c r="A62" s="91"/>
    </row>
    <row r="63" spans="1:1" s="89" customFormat="1">
      <c r="A63" s="91"/>
    </row>
    <row r="64" spans="1:1" s="89" customFormat="1">
      <c r="A64" s="91"/>
    </row>
    <row r="65" spans="1:1" s="89" customFormat="1">
      <c r="A65" s="91"/>
    </row>
    <row r="66" spans="1:1" s="89" customFormat="1">
      <c r="A66" s="91"/>
    </row>
    <row r="67" spans="1:1" s="89" customFormat="1">
      <c r="A67" s="91"/>
    </row>
    <row r="68" spans="1:1" s="89" customFormat="1">
      <c r="A68" s="91"/>
    </row>
    <row r="69" spans="1:1" s="89" customFormat="1">
      <c r="A69" s="91"/>
    </row>
    <row r="70" spans="1:1" s="89" customFormat="1">
      <c r="A70" s="91"/>
    </row>
    <row r="71" spans="1:1" s="89" customFormat="1">
      <c r="A71" s="91"/>
    </row>
    <row r="72" spans="1:1" s="89" customFormat="1">
      <c r="A72" s="91"/>
    </row>
    <row r="73" spans="1:1" s="89" customFormat="1">
      <c r="A73" s="91"/>
    </row>
    <row r="74" spans="1:1" s="89" customFormat="1">
      <c r="A74" s="91"/>
    </row>
    <row r="75" spans="1:1" s="89" customFormat="1">
      <c r="A75" s="91"/>
    </row>
    <row r="76" spans="1:1" s="89" customFormat="1">
      <c r="A76" s="91"/>
    </row>
    <row r="77" spans="1:1" s="89" customFormat="1">
      <c r="A77" s="91"/>
    </row>
    <row r="78" spans="1:1" s="89" customFormat="1">
      <c r="A78" s="91"/>
    </row>
    <row r="79" spans="1:1" s="89" customFormat="1">
      <c r="A79" s="91"/>
    </row>
    <row r="80" spans="1:1" s="89" customFormat="1">
      <c r="A80" s="91"/>
    </row>
    <row r="81" spans="1:1" s="89" customFormat="1">
      <c r="A81" s="91"/>
    </row>
    <row r="82" spans="1:1" s="89" customFormat="1">
      <c r="A82" s="91"/>
    </row>
    <row r="83" spans="1:1" s="89" customFormat="1">
      <c r="A83" s="91"/>
    </row>
    <row r="84" spans="1:1" s="89" customFormat="1">
      <c r="A84" s="91"/>
    </row>
    <row r="85" spans="1:1" s="89" customFormat="1">
      <c r="A85" s="91"/>
    </row>
    <row r="86" spans="1:1" s="89" customFormat="1">
      <c r="A86" s="91"/>
    </row>
    <row r="87" spans="1:1" s="89" customFormat="1">
      <c r="A87" s="91"/>
    </row>
    <row r="88" spans="1:1" s="89" customFormat="1">
      <c r="A88" s="91"/>
    </row>
    <row r="89" spans="1:1" s="89" customFormat="1">
      <c r="A89" s="91"/>
    </row>
    <row r="90" spans="1:1" s="89" customFormat="1">
      <c r="A90" s="91"/>
    </row>
    <row r="91" spans="1:1" s="89" customFormat="1">
      <c r="A91" s="91"/>
    </row>
    <row r="92" spans="1:1" s="89" customFormat="1">
      <c r="A92" s="91"/>
    </row>
    <row r="93" spans="1:1" s="89" customFormat="1">
      <c r="A93" s="91"/>
    </row>
    <row r="94" spans="1:1" s="89" customFormat="1">
      <c r="A94" s="91"/>
    </row>
    <row r="95" spans="1:1" s="89" customFormat="1">
      <c r="A95" s="91"/>
    </row>
    <row r="96" spans="1:1" s="89" customFormat="1">
      <c r="A96" s="91"/>
    </row>
    <row r="97" spans="1:1" s="89" customFormat="1">
      <c r="A97" s="91"/>
    </row>
    <row r="98" spans="1:1" s="89" customFormat="1">
      <c r="A98" s="91"/>
    </row>
    <row r="99" spans="1:1" s="89" customFormat="1">
      <c r="A99" s="91"/>
    </row>
    <row r="100" spans="1:1" s="89" customFormat="1">
      <c r="A100" s="91"/>
    </row>
    <row r="101" spans="1:1" s="89" customFormat="1">
      <c r="A101" s="91"/>
    </row>
    <row r="102" spans="1:1" s="89" customFormat="1">
      <c r="A102" s="91"/>
    </row>
    <row r="103" spans="1:1" s="89" customFormat="1">
      <c r="A103" s="91"/>
    </row>
    <row r="104" spans="1:1" s="89" customFormat="1">
      <c r="A104" s="91"/>
    </row>
    <row r="105" spans="1:1" s="89" customFormat="1">
      <c r="A105" s="91"/>
    </row>
    <row r="106" spans="1:1" s="89" customFormat="1">
      <c r="A106" s="91"/>
    </row>
    <row r="107" spans="1:1" s="89" customFormat="1">
      <c r="A107" s="91"/>
    </row>
    <row r="108" spans="1:1" s="89" customFormat="1">
      <c r="A108" s="91"/>
    </row>
    <row r="109" spans="1:1" s="89" customFormat="1">
      <c r="A109" s="91"/>
    </row>
    <row r="110" spans="1:1" s="89" customFormat="1">
      <c r="A110" s="91"/>
    </row>
    <row r="111" spans="1:1" s="89" customFormat="1">
      <c r="A111" s="91"/>
    </row>
    <row r="112" spans="1:1" s="89" customFormat="1">
      <c r="A112" s="91"/>
    </row>
    <row r="113" spans="1:1" s="89" customFormat="1">
      <c r="A113" s="91"/>
    </row>
    <row r="114" spans="1:1" s="89" customFormat="1">
      <c r="A114" s="91"/>
    </row>
    <row r="115" spans="1:1" s="89" customFormat="1">
      <c r="A115" s="91"/>
    </row>
    <row r="116" spans="1:1" s="89" customFormat="1">
      <c r="A116" s="91"/>
    </row>
    <row r="117" spans="1:1" s="89" customFormat="1">
      <c r="A117" s="91"/>
    </row>
    <row r="118" spans="1:1" s="89" customFormat="1">
      <c r="A118" s="91"/>
    </row>
    <row r="119" spans="1:1" s="89" customFormat="1">
      <c r="A119" s="91"/>
    </row>
    <row r="120" spans="1:1" s="89" customFormat="1">
      <c r="A120" s="91"/>
    </row>
    <row r="121" spans="1:1" s="89" customFormat="1">
      <c r="A121" s="91"/>
    </row>
    <row r="122" spans="1:1" s="89" customFormat="1">
      <c r="A122" s="91"/>
    </row>
    <row r="123" spans="1:1" s="89" customFormat="1">
      <c r="A123" s="91"/>
    </row>
    <row r="124" spans="1:1" s="89" customFormat="1">
      <c r="A124" s="91"/>
    </row>
    <row r="125" spans="1:1" s="89" customFormat="1">
      <c r="A125" s="91"/>
    </row>
    <row r="126" spans="1:1" s="89" customFormat="1">
      <c r="A126" s="91"/>
    </row>
    <row r="127" spans="1:1" s="89" customFormat="1">
      <c r="A127" s="91"/>
    </row>
    <row r="128" spans="1:1" s="89" customFormat="1">
      <c r="A128" s="91"/>
    </row>
    <row r="129" spans="1:1" s="89" customFormat="1">
      <c r="A129" s="91"/>
    </row>
    <row r="130" spans="1:1" s="89" customFormat="1">
      <c r="A130" s="91"/>
    </row>
    <row r="131" spans="1:1" s="89" customFormat="1">
      <c r="A131" s="91"/>
    </row>
    <row r="132" spans="1:1" s="89" customFormat="1">
      <c r="A132" s="91"/>
    </row>
    <row r="133" spans="1:1" s="89" customFormat="1">
      <c r="A133" s="91"/>
    </row>
    <row r="134" spans="1:1" s="89" customFormat="1">
      <c r="A134" s="91"/>
    </row>
    <row r="135" spans="1:1" s="89" customFormat="1">
      <c r="A135" s="91"/>
    </row>
    <row r="136" spans="1:1" s="89" customFormat="1">
      <c r="A136" s="91"/>
    </row>
    <row r="137" spans="1:1" s="89" customFormat="1">
      <c r="A137" s="91"/>
    </row>
    <row r="138" spans="1:1" s="89" customFormat="1">
      <c r="A138" s="91"/>
    </row>
    <row r="139" spans="1:1" s="89" customFormat="1">
      <c r="A139" s="91"/>
    </row>
    <row r="140" spans="1:1" s="89" customFormat="1">
      <c r="A140" s="91"/>
    </row>
    <row r="141" spans="1:1" s="89" customFormat="1">
      <c r="A141" s="91"/>
    </row>
    <row r="142" spans="1:1" s="89" customFormat="1">
      <c r="A142" s="91"/>
    </row>
    <row r="143" spans="1:1" s="89" customFormat="1">
      <c r="A143" s="91"/>
    </row>
    <row r="144" spans="1:1" s="89" customFormat="1">
      <c r="A144" s="91"/>
    </row>
    <row r="145" spans="1:1" s="89" customFormat="1">
      <c r="A145" s="91"/>
    </row>
    <row r="146" spans="1:1" s="89" customFormat="1">
      <c r="A146" s="91"/>
    </row>
    <row r="147" spans="1:1" s="89" customFormat="1">
      <c r="A147" s="91"/>
    </row>
    <row r="148" spans="1:1" s="89" customFormat="1">
      <c r="A148" s="91"/>
    </row>
    <row r="149" spans="1:1" s="89" customFormat="1">
      <c r="A149" s="91"/>
    </row>
    <row r="150" spans="1:1" s="89" customFormat="1">
      <c r="A150" s="91"/>
    </row>
    <row r="151" spans="1:1" s="89" customFormat="1">
      <c r="A151" s="91"/>
    </row>
    <row r="152" spans="1:1" s="89" customFormat="1">
      <c r="A152" s="91"/>
    </row>
    <row r="153" spans="1:1" s="89" customFormat="1">
      <c r="A153" s="91"/>
    </row>
    <row r="154" spans="1:1" s="89" customFormat="1">
      <c r="A154" s="91"/>
    </row>
    <row r="155" spans="1:1" s="89" customFormat="1">
      <c r="A155" s="91"/>
    </row>
    <row r="156" spans="1:1" s="89" customFormat="1">
      <c r="A156" s="91"/>
    </row>
    <row r="157" spans="1:1" s="89" customFormat="1">
      <c r="A157" s="91"/>
    </row>
    <row r="158" spans="1:1" s="89" customFormat="1">
      <c r="A158" s="91"/>
    </row>
    <row r="159" spans="1:1" s="89" customFormat="1">
      <c r="A159" s="91"/>
    </row>
    <row r="160" spans="1:1" s="89" customFormat="1">
      <c r="A160" s="91"/>
    </row>
    <row r="161" spans="1:1" s="89" customFormat="1">
      <c r="A161" s="91"/>
    </row>
    <row r="162" spans="1:1" s="89" customFormat="1">
      <c r="A162" s="91"/>
    </row>
    <row r="163" spans="1:1" s="89" customFormat="1">
      <c r="A163" s="91"/>
    </row>
    <row r="164" spans="1:1" s="89" customFormat="1">
      <c r="A164" s="91"/>
    </row>
    <row r="165" spans="1:1" s="89" customFormat="1">
      <c r="A165" s="91"/>
    </row>
    <row r="166" spans="1:1" s="89" customFormat="1">
      <c r="A166" s="91"/>
    </row>
    <row r="167" spans="1:1" s="89" customFormat="1">
      <c r="A167" s="91"/>
    </row>
    <row r="168" spans="1:1" s="89" customFormat="1">
      <c r="A168" s="91"/>
    </row>
    <row r="169" spans="1:1" s="89" customFormat="1">
      <c r="A169" s="91"/>
    </row>
    <row r="170" spans="1:1" s="89" customFormat="1">
      <c r="A170" s="91"/>
    </row>
    <row r="171" spans="1:1" s="89" customFormat="1">
      <c r="A171" s="91"/>
    </row>
    <row r="172" spans="1:1" s="89" customFormat="1">
      <c r="A172" s="91"/>
    </row>
    <row r="173" spans="1:1" s="89" customFormat="1">
      <c r="A173" s="91"/>
    </row>
    <row r="174" spans="1:1" s="89" customFormat="1">
      <c r="A174" s="91"/>
    </row>
    <row r="175" spans="1:1" s="89" customFormat="1">
      <c r="A175" s="91"/>
    </row>
    <row r="176" spans="1:1" s="89" customFormat="1">
      <c r="A176" s="91"/>
    </row>
    <row r="177" spans="1:1" s="89" customFormat="1">
      <c r="A177" s="91"/>
    </row>
    <row r="178" spans="1:1" s="89" customFormat="1">
      <c r="A178" s="91"/>
    </row>
    <row r="179" spans="1:1" s="89" customFormat="1">
      <c r="A179" s="91"/>
    </row>
    <row r="180" spans="1:1" s="89" customFormat="1">
      <c r="A180" s="91"/>
    </row>
    <row r="181" spans="1:1" s="89" customFormat="1">
      <c r="A181" s="91"/>
    </row>
    <row r="182" spans="1:1" s="89" customFormat="1">
      <c r="A182" s="91"/>
    </row>
    <row r="183" spans="1:1" s="89" customFormat="1">
      <c r="A183" s="91"/>
    </row>
    <row r="184" spans="1:1" s="89" customFormat="1">
      <c r="A184" s="91"/>
    </row>
    <row r="185" spans="1:1" s="89" customFormat="1">
      <c r="A185" s="91"/>
    </row>
    <row r="186" spans="1:1" s="89" customFormat="1">
      <c r="A186" s="91"/>
    </row>
    <row r="187" spans="1:1" s="89" customFormat="1">
      <c r="A187" s="91"/>
    </row>
    <row r="188" spans="1:1" s="89" customFormat="1">
      <c r="A188" s="91"/>
    </row>
    <row r="189" spans="1:1" s="89" customFormat="1">
      <c r="A189" s="91"/>
    </row>
    <row r="190" spans="1:1" s="89" customFormat="1">
      <c r="A190" s="91"/>
    </row>
    <row r="191" spans="1:1" s="89" customFormat="1">
      <c r="A191" s="91"/>
    </row>
    <row r="192" spans="1:1" s="89" customFormat="1">
      <c r="A192" s="91"/>
    </row>
    <row r="193" spans="1:1" s="89" customFormat="1">
      <c r="A193" s="91"/>
    </row>
    <row r="194" spans="1:1" s="89" customFormat="1">
      <c r="A194" s="91"/>
    </row>
    <row r="195" spans="1:1" s="89" customFormat="1">
      <c r="A195" s="91"/>
    </row>
    <row r="196" spans="1:1" s="89" customFormat="1">
      <c r="A196" s="91"/>
    </row>
    <row r="197" spans="1:1" s="89" customFormat="1">
      <c r="A197" s="91"/>
    </row>
    <row r="198" spans="1:1" s="89" customFormat="1">
      <c r="A198" s="91"/>
    </row>
    <row r="199" spans="1:1" s="89" customFormat="1">
      <c r="A199" s="91"/>
    </row>
    <row r="200" spans="1:1" s="89" customFormat="1">
      <c r="A200" s="91"/>
    </row>
    <row r="201" spans="1:1" s="89" customFormat="1">
      <c r="A201" s="91"/>
    </row>
    <row r="202" spans="1:1" s="89" customFormat="1">
      <c r="A202" s="91"/>
    </row>
    <row r="203" spans="1:1" s="89" customFormat="1">
      <c r="A203" s="91"/>
    </row>
    <row r="204" spans="1:1" s="89" customFormat="1">
      <c r="A204" s="91"/>
    </row>
    <row r="205" spans="1:1" s="89" customFormat="1">
      <c r="A205" s="91"/>
    </row>
    <row r="206" spans="1:1" s="89" customFormat="1">
      <c r="A206" s="91"/>
    </row>
    <row r="207" spans="1:1" s="89" customFormat="1">
      <c r="A207" s="91"/>
    </row>
    <row r="208" spans="1:1" s="89" customFormat="1">
      <c r="A208" s="91"/>
    </row>
    <row r="209" spans="1:1" s="89" customFormat="1">
      <c r="A209" s="91"/>
    </row>
    <row r="210" spans="1:1" s="89" customFormat="1">
      <c r="A210" s="91"/>
    </row>
    <row r="211" spans="1:1" s="89" customFormat="1">
      <c r="A211" s="91"/>
    </row>
    <row r="212" spans="1:1" s="89" customFormat="1">
      <c r="A212" s="91"/>
    </row>
    <row r="213" spans="1:1" s="89" customFormat="1">
      <c r="A213" s="91"/>
    </row>
    <row r="214" spans="1:1" s="89" customFormat="1">
      <c r="A214" s="91"/>
    </row>
    <row r="215" spans="1:1" s="89" customFormat="1">
      <c r="A215" s="91"/>
    </row>
    <row r="216" spans="1:1" s="89" customFormat="1">
      <c r="A216" s="91"/>
    </row>
    <row r="217" spans="1:1" s="89" customFormat="1">
      <c r="A217" s="91"/>
    </row>
    <row r="218" spans="1:1" s="89" customFormat="1">
      <c r="A218" s="91"/>
    </row>
    <row r="219" spans="1:1" s="89" customFormat="1">
      <c r="A219" s="91"/>
    </row>
    <row r="220" spans="1:1" s="89" customFormat="1">
      <c r="A220" s="91"/>
    </row>
    <row r="221" spans="1:1" s="89" customFormat="1">
      <c r="A221" s="91"/>
    </row>
    <row r="222" spans="1:1" s="89" customFormat="1">
      <c r="A222" s="91"/>
    </row>
    <row r="223" spans="1:1" s="89" customFormat="1">
      <c r="A223" s="91"/>
    </row>
    <row r="224" spans="1:1" s="89" customFormat="1">
      <c r="A224" s="91"/>
    </row>
    <row r="225" spans="1:1" s="89" customFormat="1">
      <c r="A225" s="91"/>
    </row>
    <row r="226" spans="1:1" s="89" customFormat="1">
      <c r="A226" s="91"/>
    </row>
    <row r="227" spans="1:1" s="89" customFormat="1">
      <c r="A227" s="91"/>
    </row>
    <row r="228" spans="1:1" s="89" customFormat="1">
      <c r="A228" s="91"/>
    </row>
    <row r="229" spans="1:1" s="89" customFormat="1">
      <c r="A229" s="91"/>
    </row>
    <row r="230" spans="1:1" s="89" customFormat="1">
      <c r="A230" s="91"/>
    </row>
    <row r="231" spans="1:1" s="89" customFormat="1">
      <c r="A231" s="91"/>
    </row>
    <row r="232" spans="1:1" s="89" customFormat="1">
      <c r="A232" s="91"/>
    </row>
    <row r="233" spans="1:1" s="89" customFormat="1">
      <c r="A233" s="91"/>
    </row>
    <row r="234" spans="1:1" s="89" customFormat="1">
      <c r="A234" s="91"/>
    </row>
    <row r="235" spans="1:1" s="89" customFormat="1">
      <c r="A235" s="91"/>
    </row>
    <row r="236" spans="1:1" s="89" customFormat="1">
      <c r="A236" s="91"/>
    </row>
    <row r="237" spans="1:1" s="89" customFormat="1">
      <c r="A237" s="91"/>
    </row>
    <row r="238" spans="1:1" s="89" customFormat="1">
      <c r="A238" s="91"/>
    </row>
    <row r="239" spans="1:1" s="89" customFormat="1">
      <c r="A239" s="91"/>
    </row>
    <row r="240" spans="1:1" s="89" customFormat="1">
      <c r="A240" s="91"/>
    </row>
    <row r="241" spans="1:1" s="89" customFormat="1">
      <c r="A241" s="91"/>
    </row>
    <row r="242" spans="1:1" s="89" customFormat="1">
      <c r="A242" s="91"/>
    </row>
    <row r="243" spans="1:1" s="89" customFormat="1">
      <c r="A243" s="91"/>
    </row>
    <row r="244" spans="1:1" s="89" customFormat="1">
      <c r="A244" s="91"/>
    </row>
    <row r="245" spans="1:1" s="89" customFormat="1">
      <c r="A245" s="91"/>
    </row>
    <row r="246" spans="1:1" s="89" customFormat="1">
      <c r="A246" s="91"/>
    </row>
    <row r="247" spans="1:1" s="89" customFormat="1">
      <c r="A247" s="91"/>
    </row>
    <row r="248" spans="1:1" s="89" customFormat="1">
      <c r="A248" s="91"/>
    </row>
    <row r="249" spans="1:1" s="89" customFormat="1">
      <c r="A249" s="91"/>
    </row>
    <row r="250" spans="1:1" s="89" customFormat="1">
      <c r="A250" s="91"/>
    </row>
    <row r="251" spans="1:1" s="89" customFormat="1">
      <c r="A251" s="91"/>
    </row>
    <row r="252" spans="1:1" s="89" customFormat="1">
      <c r="A252" s="91"/>
    </row>
    <row r="253" spans="1:1" s="89" customFormat="1">
      <c r="A253" s="91"/>
    </row>
    <row r="254" spans="1:1" s="89" customFormat="1">
      <c r="A254" s="91"/>
    </row>
    <row r="255" spans="1:1" s="89" customFormat="1">
      <c r="A255" s="91"/>
    </row>
    <row r="256" spans="1:1" s="89" customFormat="1">
      <c r="A256" s="91"/>
    </row>
    <row r="257" spans="1:1" s="89" customFormat="1">
      <c r="A257" s="91"/>
    </row>
    <row r="258" spans="1:1" s="89" customFormat="1">
      <c r="A258" s="91"/>
    </row>
    <row r="259" spans="1:1" s="89" customFormat="1">
      <c r="A259" s="91"/>
    </row>
    <row r="260" spans="1:1" s="89" customFormat="1">
      <c r="A260" s="91"/>
    </row>
    <row r="261" spans="1:1" s="89" customFormat="1">
      <c r="A261" s="91"/>
    </row>
    <row r="262" spans="1:1" s="89" customFormat="1">
      <c r="A262" s="91"/>
    </row>
    <row r="263" spans="1:1" s="89" customFormat="1">
      <c r="A263" s="91"/>
    </row>
    <row r="264" spans="1:1" s="89" customFormat="1">
      <c r="A264" s="91"/>
    </row>
    <row r="265" spans="1:1" s="89" customFormat="1">
      <c r="A265" s="91"/>
    </row>
    <row r="266" spans="1:1" s="89" customFormat="1">
      <c r="A266" s="91"/>
    </row>
    <row r="267" spans="1:1" s="89" customFormat="1">
      <c r="A267" s="91"/>
    </row>
    <row r="268" spans="1:1" s="89" customFormat="1">
      <c r="A268" s="91"/>
    </row>
    <row r="269" spans="1:1" s="89" customFormat="1">
      <c r="A269" s="91"/>
    </row>
    <row r="270" spans="1:1" s="89" customFormat="1">
      <c r="A270" s="91"/>
    </row>
    <row r="271" spans="1:1" s="89" customFormat="1">
      <c r="A271" s="91"/>
    </row>
    <row r="272" spans="1:1" s="89" customFormat="1">
      <c r="A272" s="91"/>
    </row>
    <row r="273" spans="1:1" s="89" customFormat="1">
      <c r="A273" s="91"/>
    </row>
    <row r="274" spans="1:1" s="89" customFormat="1">
      <c r="A274" s="91"/>
    </row>
    <row r="275" spans="1:1" s="89" customFormat="1">
      <c r="A275" s="91"/>
    </row>
    <row r="276" spans="1:1" s="89" customFormat="1">
      <c r="A276" s="91"/>
    </row>
    <row r="277" spans="1:1" s="89" customFormat="1">
      <c r="A277" s="91"/>
    </row>
    <row r="278" spans="1:1" s="89" customFormat="1">
      <c r="A278" s="91"/>
    </row>
    <row r="279" spans="1:1" s="89" customFormat="1">
      <c r="A279" s="91"/>
    </row>
    <row r="280" spans="1:1" s="89" customFormat="1">
      <c r="A280" s="91"/>
    </row>
    <row r="281" spans="1:1" s="89" customFormat="1">
      <c r="A281" s="91"/>
    </row>
    <row r="282" spans="1:1" s="89" customFormat="1">
      <c r="A282" s="91"/>
    </row>
    <row r="283" spans="1:1" s="89" customFormat="1">
      <c r="A283" s="91"/>
    </row>
    <row r="284" spans="1:1" s="89" customFormat="1">
      <c r="A284" s="91"/>
    </row>
    <row r="285" spans="1:1" s="89" customFormat="1">
      <c r="A285" s="91"/>
    </row>
    <row r="286" spans="1:1" s="89" customFormat="1">
      <c r="A286" s="91"/>
    </row>
    <row r="287" spans="1:1" s="89" customFormat="1">
      <c r="A287" s="91"/>
    </row>
    <row r="288" spans="1:1" s="89" customFormat="1">
      <c r="A288" s="91"/>
    </row>
    <row r="289" spans="1:1" s="89" customFormat="1">
      <c r="A289" s="91"/>
    </row>
    <row r="290" spans="1:1" s="89" customFormat="1">
      <c r="A290" s="91"/>
    </row>
    <row r="291" spans="1:1" s="89" customFormat="1">
      <c r="A291" s="91"/>
    </row>
    <row r="292" spans="1:1" s="89" customFormat="1">
      <c r="A292" s="91"/>
    </row>
    <row r="293" spans="1:1" s="89" customFormat="1">
      <c r="A293" s="91"/>
    </row>
    <row r="294" spans="1:1" s="89" customFormat="1">
      <c r="A294" s="91"/>
    </row>
    <row r="295" spans="1:1" s="89" customFormat="1">
      <c r="A295" s="91"/>
    </row>
    <row r="296" spans="1:1" s="89" customFormat="1">
      <c r="A296" s="91"/>
    </row>
    <row r="297" spans="1:1" s="89" customFormat="1">
      <c r="A297" s="91"/>
    </row>
    <row r="298" spans="1:1" s="89" customFormat="1">
      <c r="A298" s="91"/>
    </row>
    <row r="299" spans="1:1" s="89" customFormat="1">
      <c r="A299" s="91"/>
    </row>
    <row r="300" spans="1:1" s="89" customFormat="1">
      <c r="A300" s="91"/>
    </row>
    <row r="301" spans="1:1" s="89" customFormat="1">
      <c r="A301" s="91"/>
    </row>
    <row r="302" spans="1:1" s="89" customFormat="1">
      <c r="A302" s="91"/>
    </row>
    <row r="303" spans="1:1" s="89" customFormat="1">
      <c r="A303" s="91"/>
    </row>
    <row r="304" spans="1:1" s="89" customFormat="1">
      <c r="A304" s="91"/>
    </row>
    <row r="305" spans="1:1" s="89" customFormat="1">
      <c r="A305" s="91"/>
    </row>
    <row r="306" spans="1:1" s="89" customFormat="1">
      <c r="A306" s="91"/>
    </row>
    <row r="307" spans="1:1" s="89" customFormat="1">
      <c r="A307" s="91"/>
    </row>
    <row r="308" spans="1:1" s="89" customFormat="1">
      <c r="A308" s="91"/>
    </row>
    <row r="309" spans="1:1" s="89" customFormat="1">
      <c r="A309" s="91"/>
    </row>
    <row r="310" spans="1:1" s="89" customFormat="1">
      <c r="A310" s="91"/>
    </row>
    <row r="311" spans="1:1" s="89" customFormat="1">
      <c r="A311" s="91"/>
    </row>
    <row r="312" spans="1:1" s="89" customFormat="1">
      <c r="A312" s="91"/>
    </row>
    <row r="313" spans="1:1" s="89" customFormat="1">
      <c r="A313" s="91"/>
    </row>
    <row r="314" spans="1:1" s="89" customFormat="1">
      <c r="A314" s="91"/>
    </row>
    <row r="315" spans="1:1" s="89" customFormat="1">
      <c r="A315" s="91"/>
    </row>
    <row r="316" spans="1:1" s="89" customFormat="1">
      <c r="A316" s="91"/>
    </row>
    <row r="317" spans="1:1" s="89" customFormat="1">
      <c r="A317" s="91"/>
    </row>
    <row r="318" spans="1:1" s="89" customFormat="1">
      <c r="A318" s="91"/>
    </row>
    <row r="319" spans="1:1" s="89" customFormat="1">
      <c r="A319" s="91"/>
    </row>
    <row r="320" spans="1:1" s="89" customFormat="1">
      <c r="A320" s="91"/>
    </row>
    <row r="321" spans="1:1" s="89" customFormat="1">
      <c r="A321" s="91"/>
    </row>
    <row r="322" spans="1:1" s="89" customFormat="1">
      <c r="A322" s="91"/>
    </row>
    <row r="323" spans="1:1" s="89" customFormat="1">
      <c r="A323" s="91"/>
    </row>
    <row r="324" spans="1:1" s="89" customFormat="1">
      <c r="A324" s="91"/>
    </row>
    <row r="325" spans="1:1" s="89" customFormat="1">
      <c r="A325" s="91"/>
    </row>
  </sheetData>
  <sheetProtection selectLockedCells="1"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Aplicação</vt:lpstr>
      <vt:lpstr>Tipos</vt:lpstr>
      <vt:lpstr>Exemplos</vt:lpstr>
      <vt:lpstr>Ativ1</vt:lpstr>
      <vt:lpstr>Ativ2</vt:lpstr>
      <vt:lpstr>Ativ3</vt:lpstr>
      <vt:lpstr>Ativ4</vt:lpstr>
      <vt:lpstr>Avaliação</vt:lpstr>
      <vt:lpstr>Crédito</vt:lpstr>
    </vt:vector>
  </TitlesOfParts>
  <Company>DLM informatica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</dc:creator>
  <cp:lastModifiedBy>Tania Michel Pereira</cp:lastModifiedBy>
  <cp:lastPrinted>2010-04-19T19:13:59Z</cp:lastPrinted>
  <dcterms:created xsi:type="dcterms:W3CDTF">2010-04-09T22:03:38Z</dcterms:created>
  <dcterms:modified xsi:type="dcterms:W3CDTF">2023-09-22T17:30:03Z</dcterms:modified>
</cp:coreProperties>
</file>