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mariaC\mariaC\"/>
    </mc:Choice>
  </mc:AlternateContent>
  <xr:revisionPtr revIDLastSave="0" documentId="13_ncr:40009_{00783950-8614-49A8-85F2-0891C7006D3D}" xr6:coauthVersionLast="47" xr6:coauthVersionMax="47" xr10:uidLastSave="{00000000-0000-0000-0000-000000000000}"/>
  <bookViews>
    <workbookView xWindow="-120" yWindow="-120" windowWidth="20730" windowHeight="11040" tabRatio="728"/>
  </bookViews>
  <sheets>
    <sheet name="Inicio" sheetId="9" r:id="rId1"/>
    <sheet name="Apresentação" sheetId="1" r:id="rId2"/>
    <sheet name="Função do 1º Grau" sheetId="6" r:id="rId3"/>
    <sheet name="CLASSIFICAÇÃO DAS FUNÇÕES DO 1º" sheetId="2" r:id="rId4"/>
    <sheet name="Exercícios" sheetId="5" r:id="rId5"/>
    <sheet name="Cálculo Mental" sheetId="3" r:id="rId6"/>
    <sheet name="Investigação" sheetId="7" r:id="rId7"/>
    <sheet name="Crédito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7" l="1"/>
  <c r="H10" i="7"/>
  <c r="H11" i="7"/>
  <c r="H12" i="7"/>
  <c r="M15" i="7"/>
  <c r="H18" i="7"/>
  <c r="M23" i="7"/>
  <c r="C10" i="3"/>
  <c r="C14" i="3"/>
  <c r="C18" i="3"/>
  <c r="C22" i="3"/>
  <c r="C26" i="3"/>
  <c r="B7" i="5"/>
  <c r="I7" i="5"/>
  <c r="B8" i="5"/>
  <c r="I8" i="5"/>
  <c r="B9" i="5"/>
  <c r="I9" i="5"/>
  <c r="B10" i="5"/>
  <c r="I10" i="5"/>
  <c r="B19" i="5"/>
  <c r="J19" i="5"/>
  <c r="B24" i="5"/>
  <c r="I24" i="5"/>
  <c r="B25" i="5"/>
  <c r="I25" i="5"/>
  <c r="B26" i="5"/>
  <c r="I26" i="5"/>
  <c r="B27" i="5"/>
  <c r="I27" i="5"/>
  <c r="B36" i="5"/>
  <c r="J36" i="5"/>
  <c r="B41" i="5"/>
  <c r="I41" i="5"/>
  <c r="B42" i="5"/>
  <c r="I42" i="5"/>
  <c r="B43" i="5"/>
  <c r="I43" i="5"/>
  <c r="B44" i="5"/>
  <c r="I44" i="5"/>
  <c r="B53" i="5"/>
  <c r="J53" i="5"/>
  <c r="C18" i="2"/>
  <c r="C19" i="2"/>
  <c r="C20" i="2"/>
  <c r="C21" i="2"/>
  <c r="C28" i="2"/>
  <c r="C29" i="2"/>
  <c r="C30" i="2"/>
  <c r="C31" i="2"/>
  <c r="C38" i="2"/>
  <c r="C39" i="2"/>
  <c r="C40" i="2"/>
  <c r="C41" i="2"/>
  <c r="B20" i="6"/>
  <c r="B21" i="6"/>
  <c r="B22" i="6"/>
  <c r="B23" i="6"/>
  <c r="B24" i="6"/>
  <c r="B25" i="6"/>
  <c r="B26" i="6"/>
  <c r="B27" i="6"/>
  <c r="B28" i="6"/>
  <c r="B29" i="6"/>
</calcChain>
</file>

<file path=xl/sharedStrings.xml><?xml version="1.0" encoding="utf-8"?>
<sst xmlns="http://schemas.openxmlformats.org/spreadsheetml/2006/main" count="152" uniqueCount="111">
  <si>
    <t xml:space="preserve">O custo e consumo da água </t>
  </si>
  <si>
    <t>Maria Cleuci da Silva Probst</t>
  </si>
  <si>
    <t>Maricleusa Ingles da Silva Gomes</t>
  </si>
  <si>
    <t>Isto é função na prática!</t>
  </si>
  <si>
    <t>No nosso dia a dia temos muitas coisas correlacionadas:</t>
  </si>
  <si>
    <t>Em tempos de Educação Ambiental como utilizamos a nossa água?</t>
  </si>
  <si>
    <t>Qual a função matemática que traduz esta situação real?</t>
  </si>
  <si>
    <t>DENOMINANDO AS VARIÁVEIS</t>
  </si>
  <si>
    <t>FUNÇÃO MATEMÁTICA</t>
  </si>
  <si>
    <t>V = t + p*c</t>
  </si>
  <si>
    <t xml:space="preserve"> Substituindo os valores apresentados temos:</t>
  </si>
  <si>
    <t>V (R$)</t>
  </si>
  <si>
    <t>x-10</t>
  </si>
  <si>
    <t>x (m³)</t>
  </si>
  <si>
    <t>Trabalhamos, em função de termos algum capital;</t>
  </si>
  <si>
    <t>Comemos proteínas e vitaminas, em função de que nosso corpo necessita;</t>
  </si>
  <si>
    <t>Praticamos atividade física, em função de melhor qualidade de vida;</t>
  </si>
  <si>
    <t>O que gastamos no posto de combustível, é decorrente da quilometragem que queremos percorrer.</t>
  </si>
  <si>
    <t xml:space="preserve">neste caso o valor a pagar será equivalente à R$16,35. </t>
  </si>
  <si>
    <t>na situação que apresentamos R$ 2,45 por m³.</t>
  </si>
  <si>
    <t>Se consumimos apenas a taxa, que lhe garante um consumo de 10m³ de água,</t>
  </si>
  <si>
    <t>Porém se o consumo for além de 10m³ o valor em m³ é cobrado além da taxa,</t>
  </si>
  <si>
    <t>água em nossa região.</t>
  </si>
  <si>
    <t>Vamos pensar no valor pago para a Empresa que administra o consumo de</t>
  </si>
  <si>
    <t xml:space="preserve"> V = 16,35 + 2,45 * (c-10)</t>
  </si>
  <si>
    <r>
      <t xml:space="preserve"> V</t>
    </r>
    <r>
      <rPr>
        <sz val="12"/>
        <rFont val="Arial"/>
        <family val="2"/>
      </rPr>
      <t xml:space="preserve"> =  Valor a pagar pelo consumo</t>
    </r>
  </si>
  <si>
    <r>
      <t xml:space="preserve"> c</t>
    </r>
    <r>
      <rPr>
        <sz val="12"/>
        <rFont val="Arial"/>
        <family val="2"/>
      </rPr>
      <t xml:space="preserve"> = Consumo além de 10m³</t>
    </r>
  </si>
  <si>
    <r>
      <t xml:space="preserve"> t</t>
    </r>
    <r>
      <rPr>
        <sz val="12"/>
        <rFont val="Arial"/>
        <family val="2"/>
      </rPr>
      <t xml:space="preserve"> = taxa constante = 16,35</t>
    </r>
  </si>
  <si>
    <r>
      <t xml:space="preserve"> p</t>
    </r>
    <r>
      <rPr>
        <sz val="12"/>
        <rFont val="Arial"/>
        <family val="2"/>
      </rPr>
      <t xml:space="preserve"> = preço por m³ consumido além de 10m³ constante = 2,45</t>
    </r>
  </si>
  <si>
    <t>Ex: de acordo com a fatura de cobrança de água</t>
  </si>
  <si>
    <t>t =</t>
  </si>
  <si>
    <t>p =</t>
  </si>
  <si>
    <t>c =</t>
  </si>
  <si>
    <t>TIPOS DE FUNÇÃO DO 1º GRAU</t>
  </si>
  <si>
    <t>Exemplos de Função do 1º Grau:</t>
  </si>
  <si>
    <t xml:space="preserve"> y = 2x + 4</t>
  </si>
  <si>
    <t>x</t>
  </si>
  <si>
    <t>y</t>
  </si>
  <si>
    <t>y = 5</t>
  </si>
  <si>
    <t>Exercícios</t>
  </si>
  <si>
    <t>TABELA DE FUNÇÃO DECRESCENTE</t>
  </si>
  <si>
    <t>y = -x-2</t>
  </si>
  <si>
    <t>?</t>
  </si>
  <si>
    <t>Y=0x+2</t>
  </si>
  <si>
    <t>Y=-2x</t>
  </si>
  <si>
    <t>Y=4x</t>
  </si>
  <si>
    <t>Y=x+1</t>
  </si>
  <si>
    <t>Y=0x+3</t>
  </si>
  <si>
    <t>CÁLCULO MENTAL</t>
  </si>
  <si>
    <t>Digite sua resposta na célula indicada e tecle enter.</t>
  </si>
  <si>
    <t>para x = 6</t>
  </si>
  <si>
    <t>A) y = 3x + 4</t>
  </si>
  <si>
    <t>para x = 1</t>
  </si>
  <si>
    <t>y=</t>
  </si>
  <si>
    <t>C) y = 0,5 x - 3</t>
  </si>
  <si>
    <t>para x= 2</t>
  </si>
  <si>
    <t>para x = 0</t>
  </si>
  <si>
    <t>Uma função é chamada polinomial do 1º grau quando é definida pela fórmula matemática y = ax+b, com a Є R, b Є R e a ≠ 0.</t>
  </si>
  <si>
    <t>Toda função do 1º Grau é classificada em crescente, decrescente ou constante.</t>
  </si>
  <si>
    <t>y = 2x + 4</t>
  </si>
  <si>
    <t xml:space="preserve">   TABELA DE FUNÇÃO CRESCENTE</t>
  </si>
  <si>
    <t xml:space="preserve">         </t>
  </si>
  <si>
    <t xml:space="preserve"> y = - 4x + 2</t>
  </si>
  <si>
    <t xml:space="preserve"> crescente e verifique o gráfico.</t>
  </si>
  <si>
    <t>decrescente e verifique o gráfico:</t>
  </si>
  <si>
    <t xml:space="preserve">   TABELA DE FUNÇÃO CONSTANTE</t>
  </si>
  <si>
    <t>e verifique o gráfico</t>
  </si>
  <si>
    <t xml:space="preserve">Para ser do primeiro grau o expoente deve ser 1. Logo não aparece sobre a letra. </t>
  </si>
  <si>
    <r>
      <t xml:space="preserve">Função Constante pois para qualquer valor de </t>
    </r>
    <r>
      <rPr>
        <b/>
        <sz val="10"/>
        <color indexed="10"/>
        <rFont val="Arial"/>
        <family val="2"/>
      </rPr>
      <t>x</t>
    </r>
    <r>
      <rPr>
        <b/>
        <sz val="10"/>
        <color indexed="63"/>
        <rFont val="Arial"/>
        <family val="2"/>
      </rPr>
      <t xml:space="preserve"> o resultado em y é o mesmo,</t>
    </r>
  </si>
  <si>
    <t xml:space="preserve">sendo a = 0; y = 0x + b. </t>
  </si>
  <si>
    <r>
      <t xml:space="preserve">                                                     </t>
    </r>
    <r>
      <rPr>
        <b/>
        <sz val="14"/>
        <rFont val="Copperplate Gothic Light"/>
        <family val="2"/>
      </rPr>
      <t xml:space="preserve">  </t>
    </r>
  </si>
  <si>
    <t>E) y = - 3x + 1</t>
  </si>
  <si>
    <t>D) y = 6x - 4</t>
  </si>
  <si>
    <t>B) y= - x + 1</t>
  </si>
  <si>
    <t>para x= - 2</t>
  </si>
  <si>
    <r>
      <t xml:space="preserve">Observe os gráficos a seguir e classifique-os como </t>
    </r>
    <r>
      <rPr>
        <b/>
        <sz val="11"/>
        <color indexed="10"/>
        <rFont val="Arial"/>
        <family val="2"/>
      </rPr>
      <t>CRESCENTE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ou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DECRESCENTE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ou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CONSTANTE</t>
    </r>
    <r>
      <rPr>
        <b/>
        <sz val="11"/>
        <rFont val="Arial"/>
        <family val="2"/>
      </rPr>
      <t>:</t>
    </r>
  </si>
  <si>
    <r>
      <t xml:space="preserve"> 1) COMPLETE A TABELA A SEGUIR ALTERANDO O </t>
    </r>
    <r>
      <rPr>
        <b/>
        <u/>
        <sz val="12"/>
        <color indexed="10"/>
        <rFont val="Arial"/>
        <family val="2"/>
      </rPr>
      <t>VALOR DE X</t>
    </r>
    <r>
      <rPr>
        <b/>
        <u/>
        <sz val="12"/>
        <rFont val="Arial"/>
        <family val="2"/>
      </rPr>
      <t xml:space="preserve">, </t>
    </r>
    <r>
      <rPr>
        <b/>
        <sz val="12"/>
        <rFont val="Arial"/>
        <family val="2"/>
      </rPr>
      <t>OBSERVE O QUE ACONTECE NO GRÁFICO:</t>
    </r>
  </si>
  <si>
    <r>
      <t xml:space="preserve">1)Calcule o valor de </t>
    </r>
    <r>
      <rPr>
        <b/>
        <sz val="12"/>
        <color indexed="10"/>
        <rFont val="Bookman Old Style"/>
        <family val="1"/>
      </rPr>
      <t>Y</t>
    </r>
    <r>
      <rPr>
        <b/>
        <sz val="12"/>
        <rFont val="Bookman Old Style"/>
        <family val="1"/>
      </rPr>
      <t xml:space="preserve"> para os valores de </t>
    </r>
    <r>
      <rPr>
        <b/>
        <sz val="12"/>
        <color indexed="10"/>
        <rFont val="Bookman Old Style"/>
        <family val="1"/>
      </rPr>
      <t>X</t>
    </r>
    <r>
      <rPr>
        <b/>
        <sz val="12"/>
        <rFont val="Bookman Old Style"/>
        <family val="1"/>
      </rPr>
      <t xml:space="preserve"> fornecidos.</t>
    </r>
  </si>
  <si>
    <r>
      <t xml:space="preserve">Função Decrescente pois o valor de </t>
    </r>
    <r>
      <rPr>
        <b/>
        <sz val="10"/>
        <color indexed="10"/>
        <rFont val="Arial"/>
        <family val="2"/>
      </rPr>
      <t>a</t>
    </r>
    <r>
      <rPr>
        <b/>
        <sz val="10"/>
        <color indexed="63"/>
        <rFont val="Arial"/>
        <family val="2"/>
      </rPr>
      <t xml:space="preserve"> é negativo, a = - 4, portanto a &lt; 0.</t>
    </r>
  </si>
  <si>
    <r>
      <t xml:space="preserve">Função Crescente pois o valor de </t>
    </r>
    <r>
      <rPr>
        <b/>
        <i/>
        <sz val="10"/>
        <color indexed="10"/>
        <rFont val="Arial"/>
        <family val="2"/>
      </rPr>
      <t>a</t>
    </r>
    <r>
      <rPr>
        <b/>
        <sz val="10"/>
        <color indexed="63"/>
        <rFont val="Arial"/>
        <family val="2"/>
      </rPr>
      <t xml:space="preserve"> é positivo, a = + 2, portanto a &gt; 0.</t>
    </r>
  </si>
  <si>
    <t>ATIVIDADE INVESTIGATIVA</t>
  </si>
  <si>
    <t>A água é muito importante para nossa vida!</t>
  </si>
  <si>
    <t>Relembre a situação-problema inicial referente ao consumo da água versus valor a pagar, e reflita:</t>
  </si>
  <si>
    <t>Quando aumentamos o consumo de água, o valor a pagar também aumenta? Sim ou Não?</t>
  </si>
  <si>
    <t>x = 11 m³</t>
  </si>
  <si>
    <t>Escreva o valor a pagar para consumo de água, dentre as sugestões:</t>
  </si>
  <si>
    <t>x = 15 m³</t>
  </si>
  <si>
    <t>x = 20 m³</t>
  </si>
  <si>
    <t>Quando diminuímos o consumo de água, o valor a pagar também diminui? Sim ou Não?</t>
  </si>
  <si>
    <t>Observe os resultados da tabela anterior e responda:</t>
  </si>
  <si>
    <t>Escreva qual é este valor:</t>
  </si>
  <si>
    <t>Se o consumo de água for ≤ 10 m³, o contribuinte paga o valor referente à taxa.</t>
  </si>
  <si>
    <t xml:space="preserve">Se consumirmos 9 m³ de água o valor a pagar será R$ 16,35. </t>
  </si>
  <si>
    <t>Se o consumo for de 8 m³  de água o valor pago será o mesmo.</t>
  </si>
  <si>
    <t>Complete a frase:</t>
  </si>
  <si>
    <t>Isso significa que para valores ≤ 10 m³ de água, a função é classificada como:</t>
  </si>
  <si>
    <t>UTILIZANDO A PLANILHA ELETRÔNICA MICROSOFT EXCEL NA PREPARAÇÃO DE MATERIAL</t>
  </si>
  <si>
    <t>DIDÁTICO INTERATIVO PARA O ENSINO DE MATEMÁTICA NA EDUCAÇÃO BÁSICA:</t>
  </si>
  <si>
    <t>Trabalho Prático de Elaboração de Material Virtual Interativo para o Ensino da Matemática</t>
  </si>
  <si>
    <t>CRÉDITOS</t>
  </si>
  <si>
    <r>
      <t xml:space="preserve">Atividade 01: Altere os valores de </t>
    </r>
    <r>
      <rPr>
        <b/>
        <u/>
        <sz val="11"/>
        <color indexed="10"/>
        <rFont val="Book Antiqua"/>
        <family val="1"/>
      </rPr>
      <t>X</t>
    </r>
    <r>
      <rPr>
        <b/>
        <sz val="11"/>
        <rFont val="Book Antiqua"/>
        <family val="1"/>
      </rPr>
      <t xml:space="preserve"> na tabela de função</t>
    </r>
  </si>
  <si>
    <r>
      <t xml:space="preserve">Atividade 02: Altere os valores de </t>
    </r>
    <r>
      <rPr>
        <b/>
        <u/>
        <sz val="11"/>
        <color indexed="10"/>
        <rFont val="Book Antiqua"/>
        <family val="1"/>
      </rPr>
      <t>X</t>
    </r>
    <r>
      <rPr>
        <b/>
        <sz val="11"/>
        <rFont val="Book Antiqua"/>
        <family val="1"/>
      </rPr>
      <t xml:space="preserve"> na tabela de função</t>
    </r>
  </si>
  <si>
    <r>
      <t>Atividade 03: Altere os valores de</t>
    </r>
    <r>
      <rPr>
        <b/>
        <u/>
        <sz val="12"/>
        <rFont val="Book Antiqua"/>
        <family val="1"/>
      </rPr>
      <t xml:space="preserve"> </t>
    </r>
    <r>
      <rPr>
        <b/>
        <u/>
        <sz val="12"/>
        <color indexed="10"/>
        <rFont val="Book Antiqua"/>
        <family val="1"/>
      </rPr>
      <t>X</t>
    </r>
    <r>
      <rPr>
        <b/>
        <sz val="11"/>
        <rFont val="Book Antiqua"/>
        <family val="1"/>
      </rPr>
      <t xml:space="preserve"> na tabela de função constante</t>
    </r>
  </si>
  <si>
    <t xml:space="preserve">  </t>
  </si>
  <si>
    <t>Colégio Estadual Profª Leni Marlene Jacob</t>
  </si>
  <si>
    <t>Colégio Rural Estadual Benedito de Paula Louro</t>
  </si>
  <si>
    <t>com planilhas do Excel - 2010</t>
  </si>
  <si>
    <r>
      <t xml:space="preserve">    </t>
    </r>
    <r>
      <rPr>
        <b/>
        <sz val="12"/>
        <color indexed="61"/>
        <rFont val="Arial"/>
        <family val="2"/>
      </rPr>
      <t xml:space="preserve">       y = - 4x + 2</t>
    </r>
  </si>
  <si>
    <t>Guarapuava-Pr</t>
  </si>
  <si>
    <t>Maria Augusta Sakis</t>
  </si>
  <si>
    <t>Equipe de produção do projeto 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</si>
</sst>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R$ &quot;* #,##0.00_);_(&quot;R$ &quot;* \(#,##0.00\);_(&quot;R$ &quot;* &quot;-&quot;??_);_(@_)"/>
  </numFmts>
  <fonts count="79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sz val="11"/>
      <name val="Bell MT"/>
      <family val="1"/>
    </font>
    <font>
      <b/>
      <sz val="10"/>
      <color indexed="41"/>
      <name val="Arial"/>
      <family val="2"/>
    </font>
    <font>
      <b/>
      <sz val="10"/>
      <color indexed="9"/>
      <name val="Arial"/>
      <family val="2"/>
    </font>
    <font>
      <b/>
      <i/>
      <sz val="12"/>
      <color indexed="53"/>
      <name val="Arial"/>
      <family val="2"/>
    </font>
    <font>
      <sz val="10"/>
      <color indexed="5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b/>
      <sz val="12"/>
      <name val="Copperplate Gothic Light"/>
      <family val="2"/>
    </font>
    <font>
      <b/>
      <sz val="14"/>
      <name val="Copperplate Gothic Light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61"/>
      <name val="Arial"/>
      <family val="2"/>
    </font>
    <font>
      <b/>
      <sz val="10"/>
      <color indexed="63"/>
      <name val="Arial"/>
      <family val="2"/>
    </font>
    <font>
      <b/>
      <u/>
      <sz val="12"/>
      <name val="Book Antiqua"/>
      <family val="1"/>
    </font>
    <font>
      <b/>
      <sz val="12"/>
      <color indexed="61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b/>
      <u/>
      <sz val="12"/>
      <color indexed="10"/>
      <name val="Arial"/>
      <family val="2"/>
    </font>
    <font>
      <b/>
      <u/>
      <sz val="11"/>
      <color indexed="10"/>
      <name val="Book Antiqua"/>
      <family val="1"/>
    </font>
    <font>
      <b/>
      <u/>
      <sz val="12"/>
      <color indexed="10"/>
      <name val="Book Antiqua"/>
      <family val="1"/>
    </font>
    <font>
      <b/>
      <sz val="14"/>
      <color indexed="12"/>
      <name val="Lucida Calligraphy"/>
      <family val="4"/>
    </font>
    <font>
      <b/>
      <sz val="12"/>
      <color indexed="10"/>
      <name val="Bookman Old Style"/>
      <family val="1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2"/>
      <name val="Baskerville Old Face"/>
      <family val="1"/>
    </font>
    <font>
      <b/>
      <sz val="12"/>
      <color indexed="18"/>
      <name val="Arial"/>
      <family val="2"/>
    </font>
    <font>
      <b/>
      <sz val="12"/>
      <color indexed="20"/>
      <name val="Bodoni MT"/>
      <family val="1"/>
    </font>
    <font>
      <b/>
      <sz val="10"/>
      <color indexed="18"/>
      <name val="Book Antiqua"/>
      <family val="1"/>
    </font>
    <font>
      <b/>
      <sz val="12"/>
      <color indexed="48"/>
      <name val="Californian FB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Bell MT"/>
      <family val="1"/>
    </font>
    <font>
      <b/>
      <sz val="12"/>
      <color indexed="12"/>
      <name val="Book Antiqua"/>
      <family val="1"/>
    </font>
    <font>
      <b/>
      <sz val="11"/>
      <name val="Lucida Bright"/>
      <family val="1"/>
    </font>
    <font>
      <b/>
      <sz val="11"/>
      <color indexed="48"/>
      <name val="Bookman Old Style"/>
      <family val="1"/>
    </font>
    <font>
      <b/>
      <sz val="11"/>
      <color indexed="20"/>
      <name val="Monotype Corsiva"/>
      <family val="4"/>
    </font>
    <font>
      <b/>
      <sz val="12"/>
      <color indexed="10"/>
      <name val="Bell MT"/>
      <family val="1"/>
    </font>
    <font>
      <b/>
      <sz val="11"/>
      <color indexed="12"/>
      <name val="Times New Roman"/>
      <family val="1"/>
    </font>
    <font>
      <b/>
      <sz val="11"/>
      <color indexed="12"/>
      <name val="Arial"/>
      <family val="2"/>
    </font>
    <font>
      <b/>
      <sz val="16"/>
      <color indexed="18"/>
      <name val="Bell MT"/>
      <family val="1"/>
    </font>
    <font>
      <b/>
      <sz val="18"/>
      <color indexed="62"/>
      <name val="Monotype Corsiva"/>
      <family val="4"/>
    </font>
    <font>
      <b/>
      <sz val="12"/>
      <color indexed="62"/>
      <name val="Monotype Corsiva"/>
      <family val="4"/>
    </font>
    <font>
      <b/>
      <sz val="11"/>
      <name val="Book Antiqua"/>
      <family val="1"/>
    </font>
    <font>
      <b/>
      <sz val="12"/>
      <color indexed="12"/>
      <name val="Wide Latin"/>
      <family val="1"/>
    </font>
    <font>
      <b/>
      <sz val="10"/>
      <color indexed="58"/>
      <name val="Century"/>
      <family val="1"/>
    </font>
    <font>
      <b/>
      <sz val="10"/>
      <name val="Bodoni MT Condensed"/>
      <family val="1"/>
    </font>
    <font>
      <b/>
      <i/>
      <sz val="14"/>
      <color indexed="58"/>
      <name val="Bodoni MT Condensed"/>
      <family val="1"/>
    </font>
    <font>
      <b/>
      <sz val="12"/>
      <color indexed="10"/>
      <name val="Lucida Bright"/>
      <family val="1"/>
    </font>
    <font>
      <b/>
      <sz val="11"/>
      <color indexed="63"/>
      <name val="Book Antiqua"/>
      <family val="1"/>
    </font>
    <font>
      <b/>
      <sz val="10"/>
      <color indexed="58"/>
      <name val="Arial"/>
      <family val="2"/>
    </font>
    <font>
      <b/>
      <sz val="18"/>
      <color indexed="10"/>
      <name val="Verdana"/>
      <family val="2"/>
    </font>
    <font>
      <i/>
      <sz val="12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10"/>
      <name val="DejaVu Sans"/>
      <family val="2"/>
    </font>
    <font>
      <b/>
      <sz val="18"/>
      <color theme="4" tint="-0.249977111117893"/>
      <name val="Monotype Corsiva"/>
      <family val="4"/>
    </font>
    <font>
      <sz val="14"/>
      <color theme="6" tint="-0.499984740745262"/>
      <name val="Monotype Corsiva"/>
      <family val="4"/>
    </font>
    <font>
      <b/>
      <sz val="18"/>
      <color rgb="FFC00000"/>
      <name val="Verdana"/>
      <family val="2"/>
    </font>
    <font>
      <sz val="10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Border="0"/>
    <xf numFmtId="170" fontId="1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6" xfId="0" applyFill="1" applyBorder="1"/>
    <xf numFmtId="0" fontId="12" fillId="2" borderId="0" xfId="0" applyFont="1" applyFill="1"/>
    <xf numFmtId="0" fontId="11" fillId="5" borderId="7" xfId="0" applyFont="1" applyFill="1" applyBorder="1"/>
    <xf numFmtId="0" fontId="0" fillId="5" borderId="6" xfId="0" applyFill="1" applyBorder="1"/>
    <xf numFmtId="0" fontId="10" fillId="3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2" fillId="4" borderId="8" xfId="0" applyFont="1" applyFill="1" applyBorder="1"/>
    <xf numFmtId="0" fontId="10" fillId="4" borderId="7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right"/>
    </xf>
    <xf numFmtId="0" fontId="10" fillId="6" borderId="6" xfId="0" applyFont="1" applyFill="1" applyBorder="1" applyAlignment="1">
      <alignment horizontal="left"/>
    </xf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170" fontId="10" fillId="3" borderId="8" xfId="1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10" fillId="0" borderId="0" xfId="0" applyFont="1" applyAlignment="1">
      <alignment horizontal="center"/>
    </xf>
    <xf numFmtId="0" fontId="30" fillId="2" borderId="14" xfId="0" applyFont="1" applyFill="1" applyBorder="1" applyAlignment="1">
      <alignment horizontal="left"/>
    </xf>
    <xf numFmtId="0" fontId="10" fillId="7" borderId="15" xfId="0" applyFont="1" applyFill="1" applyBorder="1" applyAlignment="1">
      <alignment horizontal="right"/>
    </xf>
    <xf numFmtId="0" fontId="0" fillId="4" borderId="0" xfId="0" applyFill="1"/>
    <xf numFmtId="0" fontId="18" fillId="8" borderId="16" xfId="0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31" fillId="8" borderId="8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0" fillId="0" borderId="0" xfId="0" applyFill="1"/>
    <xf numFmtId="0" fontId="35" fillId="0" borderId="0" xfId="0" applyFont="1" applyAlignment="1">
      <alignment horizontal="center"/>
    </xf>
    <xf numFmtId="0" fontId="4" fillId="9" borderId="17" xfId="0" applyFont="1" applyFill="1" applyBorder="1"/>
    <xf numFmtId="0" fontId="4" fillId="9" borderId="18" xfId="0" applyFont="1" applyFill="1" applyBorder="1"/>
    <xf numFmtId="0" fontId="30" fillId="9" borderId="15" xfId="0" applyFont="1" applyFill="1" applyBorder="1" applyAlignment="1">
      <alignment horizontal="left"/>
    </xf>
    <xf numFmtId="0" fontId="4" fillId="6" borderId="0" xfId="0" applyFont="1" applyFill="1"/>
    <xf numFmtId="0" fontId="0" fillId="6" borderId="0" xfId="0" applyFill="1"/>
    <xf numFmtId="0" fontId="0" fillId="4" borderId="0" xfId="0" applyFill="1" applyBorder="1"/>
    <xf numFmtId="0" fontId="11" fillId="4" borderId="19" xfId="0" applyFont="1" applyFill="1" applyBorder="1"/>
    <xf numFmtId="0" fontId="10" fillId="10" borderId="8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36" fillId="10" borderId="15" xfId="0" applyFont="1" applyFill="1" applyBorder="1" applyAlignment="1">
      <alignment horizontal="right"/>
    </xf>
    <xf numFmtId="0" fontId="36" fillId="10" borderId="18" xfId="0" applyFont="1" applyFill="1" applyBorder="1" applyAlignment="1">
      <alignment horizontal="right"/>
    </xf>
    <xf numFmtId="0" fontId="10" fillId="10" borderId="20" xfId="0" applyFont="1" applyFill="1" applyBorder="1" applyAlignment="1">
      <alignment horizontal="right"/>
    </xf>
    <xf numFmtId="0" fontId="10" fillId="10" borderId="21" xfId="0" applyFont="1" applyFill="1" applyBorder="1" applyAlignment="1">
      <alignment horizontal="right"/>
    </xf>
    <xf numFmtId="0" fontId="10" fillId="10" borderId="15" xfId="0" applyFont="1" applyFill="1" applyBorder="1" applyAlignment="1">
      <alignment horizontal="right"/>
    </xf>
    <xf numFmtId="0" fontId="15" fillId="10" borderId="18" xfId="0" applyFont="1" applyFill="1" applyBorder="1" applyAlignment="1">
      <alignment horizontal="right"/>
    </xf>
    <xf numFmtId="0" fontId="10" fillId="10" borderId="18" xfId="0" applyFont="1" applyFill="1" applyBorder="1" applyAlignment="1">
      <alignment horizontal="right"/>
    </xf>
    <xf numFmtId="0" fontId="10" fillId="7" borderId="15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1" fillId="2" borderId="0" xfId="0" applyFont="1" applyFill="1" applyBorder="1"/>
    <xf numFmtId="0" fontId="0" fillId="2" borderId="0" xfId="0" applyFill="1" applyBorder="1"/>
    <xf numFmtId="0" fontId="0" fillId="3" borderId="0" xfId="0" applyFill="1"/>
    <xf numFmtId="0" fontId="6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12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1" fillId="3" borderId="0" xfId="0" applyFont="1" applyFill="1"/>
    <xf numFmtId="0" fontId="41" fillId="3" borderId="0" xfId="0" applyFont="1" applyFill="1"/>
    <xf numFmtId="0" fontId="20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25" fillId="3" borderId="0" xfId="0" applyFont="1" applyFill="1"/>
    <xf numFmtId="0" fontId="19" fillId="3" borderId="0" xfId="0" applyFont="1" applyFill="1" applyBorder="1"/>
    <xf numFmtId="0" fontId="28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11" borderId="0" xfId="0" applyFill="1"/>
    <xf numFmtId="0" fontId="45" fillId="11" borderId="0" xfId="0" applyFont="1" applyFill="1"/>
    <xf numFmtId="0" fontId="51" fillId="11" borderId="0" xfId="0" applyFont="1" applyFill="1"/>
    <xf numFmtId="0" fontId="53" fillId="11" borderId="0" xfId="0" applyFont="1" applyFill="1"/>
    <xf numFmtId="0" fontId="12" fillId="11" borderId="0" xfId="0" applyFont="1" applyFill="1" applyBorder="1"/>
    <xf numFmtId="0" fontId="47" fillId="11" borderId="0" xfId="0" applyFont="1" applyFill="1" applyAlignment="1">
      <alignment horizontal="center"/>
    </xf>
    <xf numFmtId="0" fontId="48" fillId="11" borderId="0" xfId="0" applyFont="1" applyFill="1" applyAlignment="1">
      <alignment horizontal="center"/>
    </xf>
    <xf numFmtId="0" fontId="49" fillId="11" borderId="0" xfId="0" applyFont="1" applyFill="1" applyAlignment="1">
      <alignment horizontal="center"/>
    </xf>
    <xf numFmtId="0" fontId="51" fillId="11" borderId="0" xfId="0" applyFont="1" applyFill="1" applyBorder="1"/>
    <xf numFmtId="0" fontId="50" fillId="11" borderId="0" xfId="0" applyFont="1" applyFill="1" applyBorder="1"/>
    <xf numFmtId="0" fontId="52" fillId="11" borderId="0" xfId="0" applyFont="1" applyFill="1" applyAlignment="1">
      <alignment horizontal="center"/>
    </xf>
    <xf numFmtId="0" fontId="20" fillId="11" borderId="0" xfId="0" applyFont="1" applyFill="1"/>
    <xf numFmtId="0" fontId="54" fillId="11" borderId="0" xfId="0" applyFont="1" applyFill="1" applyBorder="1" applyAlignment="1">
      <alignment horizontal="center"/>
    </xf>
    <xf numFmtId="0" fontId="55" fillId="11" borderId="0" xfId="0" applyFont="1" applyFill="1"/>
    <xf numFmtId="0" fontId="56" fillId="11" borderId="0" xfId="0" applyFont="1" applyFill="1"/>
    <xf numFmtId="0" fontId="10" fillId="12" borderId="8" xfId="0" applyFont="1" applyFill="1" applyBorder="1"/>
    <xf numFmtId="0" fontId="10" fillId="12" borderId="8" xfId="0" applyFont="1" applyFill="1" applyBorder="1" applyAlignment="1">
      <alignment horizontal="center"/>
    </xf>
    <xf numFmtId="0" fontId="10" fillId="13" borderId="8" xfId="0" applyFont="1" applyFill="1" applyBorder="1"/>
    <xf numFmtId="0" fontId="10" fillId="13" borderId="8" xfId="0" applyFont="1" applyFill="1" applyBorder="1" applyAlignment="1">
      <alignment horizontal="center"/>
    </xf>
    <xf numFmtId="0" fontId="10" fillId="14" borderId="8" xfId="0" applyFont="1" applyFill="1" applyBorder="1"/>
    <xf numFmtId="0" fontId="10" fillId="14" borderId="8" xfId="0" applyFont="1" applyFill="1" applyBorder="1" applyAlignment="1">
      <alignment horizontal="center"/>
    </xf>
    <xf numFmtId="0" fontId="46" fillId="4" borderId="8" xfId="0" applyFont="1" applyFill="1" applyBorder="1" applyAlignment="1">
      <alignment horizontal="center"/>
    </xf>
    <xf numFmtId="0" fontId="44" fillId="4" borderId="8" xfId="0" applyFont="1" applyFill="1" applyBorder="1" applyAlignment="1">
      <alignment horizontal="center"/>
    </xf>
    <xf numFmtId="0" fontId="43" fillId="4" borderId="8" xfId="0" applyFont="1" applyFill="1" applyBorder="1" applyAlignment="1">
      <alignment horizontal="center"/>
    </xf>
    <xf numFmtId="0" fontId="28" fillId="4" borderId="8" xfId="0" applyFont="1" applyFill="1" applyBorder="1" applyAlignment="1">
      <alignment horizontal="center"/>
    </xf>
    <xf numFmtId="0" fontId="57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36" fillId="4" borderId="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58" fillId="2" borderId="0" xfId="0" applyFont="1" applyFill="1"/>
    <xf numFmtId="0" fontId="59" fillId="2" borderId="0" xfId="0" applyFont="1" applyFill="1"/>
    <xf numFmtId="0" fontId="60" fillId="2" borderId="0" xfId="0" applyFont="1" applyFill="1"/>
    <xf numFmtId="0" fontId="61" fillId="2" borderId="0" xfId="0" applyFont="1" applyFill="1"/>
    <xf numFmtId="0" fontId="62" fillId="7" borderId="0" xfId="0" applyFont="1" applyFill="1"/>
    <xf numFmtId="0" fontId="5" fillId="7" borderId="0" xfId="0" applyFont="1" applyFill="1"/>
    <xf numFmtId="0" fontId="63" fillId="4" borderId="0" xfId="0" applyFont="1" applyFill="1"/>
    <xf numFmtId="0" fontId="64" fillId="3" borderId="0" xfId="0" applyFont="1" applyFill="1"/>
    <xf numFmtId="0" fontId="65" fillId="11" borderId="0" xfId="0" applyFont="1" applyFill="1"/>
    <xf numFmtId="0" fontId="66" fillId="2" borderId="0" xfId="0" applyFont="1" applyFill="1"/>
    <xf numFmtId="0" fontId="67" fillId="2" borderId="0" xfId="0" applyFont="1" applyFill="1"/>
    <xf numFmtId="0" fontId="46" fillId="0" borderId="0" xfId="0" applyFont="1"/>
    <xf numFmtId="0" fontId="68" fillId="4" borderId="8" xfId="0" applyFont="1" applyFill="1" applyBorder="1" applyAlignment="1">
      <alignment horizontal="center"/>
    </xf>
    <xf numFmtId="0" fontId="69" fillId="2" borderId="0" xfId="0" applyFont="1" applyFill="1"/>
    <xf numFmtId="0" fontId="70" fillId="2" borderId="0" xfId="0" applyFont="1" applyFill="1"/>
    <xf numFmtId="0" fontId="71" fillId="2" borderId="0" xfId="0" applyFont="1" applyFill="1"/>
    <xf numFmtId="0" fontId="72" fillId="2" borderId="0" xfId="0" applyFont="1" applyFill="1" applyAlignment="1">
      <alignment horizontal="left"/>
    </xf>
    <xf numFmtId="0" fontId="73" fillId="2" borderId="0" xfId="0" applyFont="1" applyFill="1" applyAlignment="1">
      <alignment horizontal="left"/>
    </xf>
    <xf numFmtId="0" fontId="0" fillId="15" borderId="0" xfId="0" applyFill="1"/>
    <xf numFmtId="0" fontId="74" fillId="2" borderId="0" xfId="0" applyFont="1" applyFill="1"/>
    <xf numFmtId="0" fontId="51" fillId="2" borderId="0" xfId="0" applyFont="1" applyFill="1"/>
    <xf numFmtId="0" fontId="0" fillId="16" borderId="0" xfId="0" applyFill="1"/>
    <xf numFmtId="0" fontId="16" fillId="16" borderId="0" xfId="0" applyFont="1" applyFill="1"/>
    <xf numFmtId="0" fontId="0" fillId="16" borderId="0" xfId="0" applyFill="1" applyAlignment="1">
      <alignment horizontal="center"/>
    </xf>
    <xf numFmtId="0" fontId="4" fillId="16" borderId="0" xfId="0" applyFont="1" applyFill="1"/>
    <xf numFmtId="0" fontId="35" fillId="16" borderId="0" xfId="0" applyFont="1" applyFill="1" applyAlignment="1">
      <alignment horizontal="right"/>
    </xf>
    <xf numFmtId="0" fontId="33" fillId="16" borderId="0" xfId="0" applyFont="1" applyFill="1"/>
    <xf numFmtId="0" fontId="32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0" fontId="4" fillId="16" borderId="0" xfId="0" applyFont="1" applyFill="1" applyAlignment="1">
      <alignment horizontal="center"/>
    </xf>
    <xf numFmtId="0" fontId="75" fillId="2" borderId="0" xfId="0" applyFont="1" applyFill="1"/>
    <xf numFmtId="0" fontId="76" fillId="2" borderId="0" xfId="0" applyFont="1" applyFill="1"/>
    <xf numFmtId="0" fontId="0" fillId="17" borderId="0" xfId="0" applyFill="1"/>
    <xf numFmtId="0" fontId="77" fillId="16" borderId="0" xfId="0" applyFont="1" applyFill="1"/>
    <xf numFmtId="0" fontId="78" fillId="16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Valor pago pelo consumo de água (R$)</a:t>
            </a:r>
          </a:p>
        </c:rich>
      </c:tx>
      <c:layout>
        <c:manualLayout>
          <c:xMode val="edge"/>
          <c:yMode val="edge"/>
          <c:x val="0.11087888072568333"/>
          <c:y val="3.2036613272311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27218616501388"/>
          <c:y val="0.14645308924485126"/>
          <c:w val="0.78242757749940495"/>
          <c:h val="0.73150266971777267"/>
        </c:manualLayout>
      </c:layout>
      <c:scatterChart>
        <c:scatterStyle val="lineMarker"/>
        <c:varyColors val="1"/>
        <c:ser>
          <c:idx val="0"/>
          <c:order val="0"/>
          <c:tx>
            <c:strRef>
              <c:f>'Função do 1º Grau'!$B$19</c:f>
              <c:strCache>
                <c:ptCount val="1"/>
                <c:pt idx="0">
                  <c:v> V (R$)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6FB-4878-8DF0-D4C72A6097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6FB-4878-8DF0-D4C72A6097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6FB-4878-8DF0-D4C72A6097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6FB-4878-8DF0-D4C72A60972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E6FB-4878-8DF0-D4C72A60972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E6FB-4878-8DF0-D4C72A60972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E6FB-4878-8DF0-D4C72A60972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E6FB-4878-8DF0-D4C72A60972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E6FB-4878-8DF0-D4C72A60972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E6FB-4878-8DF0-D4C72A60972E}"/>
              </c:ext>
            </c:extLst>
          </c:dPt>
          <c:xVal>
            <c:numRef>
              <c:f>'Função do 1º Grau'!$A$20:$A$29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20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30</c:v>
                </c:pt>
                <c:pt idx="9">
                  <c:v>35</c:v>
                </c:pt>
              </c:numCache>
            </c:numRef>
          </c:xVal>
          <c:yVal>
            <c:numRef>
              <c:f>'Função do 1º Grau'!$B$20:$B$29</c:f>
              <c:numCache>
                <c:formatCode>General</c:formatCode>
                <c:ptCount val="10"/>
                <c:pt idx="0">
                  <c:v>16.350000000000001</c:v>
                </c:pt>
                <c:pt idx="1">
                  <c:v>18.8</c:v>
                </c:pt>
                <c:pt idx="2">
                  <c:v>40.85</c:v>
                </c:pt>
                <c:pt idx="3">
                  <c:v>23.700000000000003</c:v>
                </c:pt>
                <c:pt idx="4">
                  <c:v>26.150000000000002</c:v>
                </c:pt>
                <c:pt idx="5">
                  <c:v>28.6</c:v>
                </c:pt>
                <c:pt idx="6">
                  <c:v>31.050000000000004</c:v>
                </c:pt>
                <c:pt idx="7">
                  <c:v>40.85</c:v>
                </c:pt>
                <c:pt idx="8">
                  <c:v>65.349999999999994</c:v>
                </c:pt>
                <c:pt idx="9">
                  <c:v>77.600000000000009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6FB-4878-8DF0-D4C72A60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794735"/>
        <c:axId val="1"/>
      </c:scatterChart>
      <c:valAx>
        <c:axId val="1820794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Consumo(m³)</a:t>
                </a:r>
              </a:p>
            </c:rich>
          </c:tx>
          <c:layout>
            <c:manualLayout>
              <c:xMode val="edge"/>
              <c:yMode val="edge"/>
              <c:x val="0.44142303341789385"/>
              <c:y val="0.94508009153318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  <c:minorUnit val="0.2"/>
      </c:valAx>
      <c:valAx>
        <c:axId val="1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3.3472803347280332E-2"/>
              <c:y val="0.43707093821510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794735"/>
        <c:crossesAt val="0"/>
        <c:crossBetween val="midCat"/>
        <c:majorUnit val="5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 = - x - 2</a:t>
            </a:r>
          </a:p>
        </c:rich>
      </c:tx>
      <c:layout>
        <c:manualLayout>
          <c:xMode val="edge"/>
          <c:yMode val="edge"/>
          <c:x val="0.41304449262682741"/>
          <c:y val="4.5454545454545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613053887977"/>
          <c:y val="0.26767808790092279"/>
          <c:w val="0.78985693561512971"/>
          <c:h val="0.505052996039476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Exercícios!$A$7:$A$10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Exercícios!$B$7:$B$10</c:f>
              <c:numCache>
                <c:formatCode>General</c:formatCode>
                <c:ptCount val="4"/>
                <c:pt idx="0">
                  <c:v>-2</c:v>
                </c:pt>
                <c:pt idx="1">
                  <c:v>-3</c:v>
                </c:pt>
                <c:pt idx="2">
                  <c:v>-4</c:v>
                </c:pt>
                <c:pt idx="3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39-48AF-9200-8A637E253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798095"/>
        <c:axId val="1"/>
      </c:scatterChart>
      <c:valAx>
        <c:axId val="1820798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3864861095261651"/>
              <c:y val="0.83333757522733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2.6570048309178744E-2"/>
              <c:y val="0.4646485855934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798095"/>
        <c:crosses val="autoZero"/>
        <c:crossBetween val="midCat"/>
      </c:valAx>
      <c:spPr>
        <a:solidFill>
          <a:srgbClr val="CC99FF"/>
        </a:solidFill>
        <a:ln w="12700">
          <a:solidFill>
            <a:srgbClr val="CC99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008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FUNÇÃO DECRESCENTE</a:t>
            </a:r>
          </a:p>
        </c:rich>
      </c:tx>
      <c:layout>
        <c:manualLayout>
          <c:xMode val="edge"/>
          <c:yMode val="edge"/>
          <c:x val="0.23588074746470644"/>
          <c:y val="4.6783625730994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3690779580402"/>
          <c:y val="0.23976745115731884"/>
          <c:w val="0.74750951825542178"/>
          <c:h val="0.596494634586500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'CLASSIFICAÇÃO DAS FUNÇÕES DO 1º'!$B$27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'CLASSIFICAÇÃO DAS FUNÇÕES DO 1º'!$A$28:$A$31</c:f>
              <c:strCache>
                <c:ptCount val="2"/>
                <c:pt idx="1">
                  <c:v> y = - 4x + 2</c:v>
                </c:pt>
              </c:strCache>
            </c:strRef>
          </c:xVal>
          <c:yVal>
            <c:numRef>
              <c:f>'CLASSIFICAÇÃO DAS FUNÇÕES DO 1º'!$B$28:$B$31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F8-4EC9-83C1-D9CE681DA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77087"/>
        <c:axId val="1"/>
      </c:scatterChart>
      <c:valAx>
        <c:axId val="1813777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4485154471970076"/>
              <c:y val="0.85380608125738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5.3156146179401995E-2"/>
              <c:y val="0.50877499961627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13777087"/>
        <c:crosses val="autoZero"/>
        <c:crossBetween val="midCat"/>
      </c:valAx>
      <c:spPr>
        <a:solidFill>
          <a:srgbClr val="99CCFF"/>
        </a:solidFill>
        <a:ln w="25400">
          <a:solidFill>
            <a:srgbClr val="000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25400">
      <a:solidFill>
        <a:srgbClr val="00336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 FUNÇÃO CRESCENTE </a:t>
            </a:r>
          </a:p>
        </c:rich>
      </c:tx>
      <c:layout>
        <c:manualLayout>
          <c:xMode val="edge"/>
          <c:yMode val="edge"/>
          <c:x val="0.2857142857142857"/>
          <c:y val="3.1055900621118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31010452961671"/>
          <c:y val="0.24223602484472051"/>
          <c:w val="0.79442508710801396"/>
          <c:h val="0.534161490683229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'CLASSIFICAÇÃO DAS FUNÇÕES DO 1º'!$C$16:$C$17</c:f>
              <c:strCache>
                <c:ptCount val="2"/>
                <c:pt idx="0">
                  <c:v>   TABELA DE FUNÇÃO CRESCENTE</c:v>
                </c:pt>
                <c:pt idx="1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'CLASSIFICAÇÃO DAS FUNÇÕES DO 1º'!$B$18:$B$21</c:f>
              <c:numCache>
                <c:formatCode>General</c:formatCode>
                <c:ptCount val="4"/>
                <c:pt idx="0">
                  <c:v>-3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'CLASSIFICAÇÃO DAS FUNÇÕES DO 1º'!$C$18:$C$21</c:f>
              <c:numCache>
                <c:formatCode>General</c:formatCode>
                <c:ptCount val="4"/>
                <c:pt idx="0">
                  <c:v>-2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C1-41C4-972A-C320100D4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79967"/>
        <c:axId val="1"/>
      </c:scatterChart>
      <c:valAx>
        <c:axId val="1813779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331010452961672"/>
              <c:y val="0.83850931677018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5.5749128919860627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13779967"/>
        <c:crosses val="autoZero"/>
        <c:crossBetween val="midCat"/>
      </c:valAx>
      <c:spPr>
        <a:solidFill>
          <a:srgbClr val="CC99FF"/>
        </a:solidFill>
        <a:ln w="25400">
          <a:solidFill>
            <a:srgbClr val="800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99336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FUNÇÃO CONSTANTE</a:t>
            </a:r>
          </a:p>
        </c:rich>
      </c:tx>
      <c:layout>
        <c:manualLayout>
          <c:xMode val="edge"/>
          <c:yMode val="edge"/>
          <c:x val="0.28125"/>
          <c:y val="4.9382716049382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"/>
          <c:y val="0.27777945227775536"/>
          <c:w val="0.79062500000000002"/>
          <c:h val="0.530867397686376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'CLASSIFICAÇÃO DAS FUNÇÕES DO 1º'!$C$37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'CLASSIFICAÇÃO DAS FUNÇÕES DO 1º'!$B$38:$B$41</c:f>
              <c:numCache>
                <c:formatCode>General</c:formatCode>
                <c:ptCount val="4"/>
                <c:pt idx="0">
                  <c:v>-3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'CLASSIFICAÇÃO DAS FUNÇÕES DO 1º'!$C$38:$C$41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D3-409F-9AAC-EA2A3456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81887"/>
        <c:axId val="1"/>
      </c:scatterChart>
      <c:valAx>
        <c:axId val="1813781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1875000000000004"/>
              <c:y val="0.84568419688279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5.3124999999999999E-2"/>
              <c:y val="0.51234891934804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13781887"/>
        <c:crosses val="autoZero"/>
        <c:crossBetween val="midCat"/>
      </c:valAx>
      <c:spPr>
        <a:solidFill>
          <a:srgbClr val="CC99FF"/>
        </a:solidFill>
        <a:ln w="25400">
          <a:solidFill>
            <a:srgbClr val="800080"/>
          </a:solidFill>
          <a:prstDash val="solid"/>
        </a:ln>
      </c:spPr>
    </c:plotArea>
    <c:plotVisOnly val="1"/>
    <c:dispBlanksAs val="gap"/>
    <c:showDLblsOverMax val="0"/>
  </c:chart>
  <c:spPr>
    <a:solidFill>
      <a:srgbClr val="FF99CC"/>
    </a:solidFill>
    <a:ln w="25400">
      <a:solidFill>
        <a:srgbClr val="8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 = x + 1</a:t>
            </a:r>
          </a:p>
        </c:rich>
      </c:tx>
      <c:layout>
        <c:manualLayout>
          <c:xMode val="edge"/>
          <c:yMode val="edge"/>
          <c:x val="0.42029086943842159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241345961055"/>
          <c:y val="0.32307854105839873"/>
          <c:w val="0.80918065269439887"/>
          <c:h val="0.31795031024794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Exercícios!$B$40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Exercícios!$A$41:$A$44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Exercícios!$B$41:$B$44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ED-4775-B6B3-70796B76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318239"/>
        <c:axId val="1"/>
      </c:scatterChart>
      <c:valAx>
        <c:axId val="182031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3140223414102228"/>
              <c:y val="0.800003768759674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4.1062801932367152E-2"/>
              <c:y val="0.45641240998721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318239"/>
        <c:crosses val="autoZero"/>
        <c:crossBetween val="midCat"/>
      </c:valAx>
      <c:spPr>
        <a:solidFill>
          <a:srgbClr val="FF99CC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99CC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 = 0x + 3</a:t>
            </a:r>
          </a:p>
        </c:rich>
      </c:tx>
      <c:layout>
        <c:manualLayout>
          <c:xMode val="edge"/>
          <c:yMode val="edge"/>
          <c:x val="0.4055420906139881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1479235722061"/>
          <c:y val="0.32307854105839873"/>
          <c:w val="0.80100854185756187"/>
          <c:h val="0.31795031024794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Exercícios!$I$40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Exercícios!$H$41:$H$44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Exercícios!$I$41:$I$44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1F-4A4E-9C28-60428D35D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317759"/>
        <c:axId val="1"/>
      </c:scatterChart>
      <c:valAx>
        <c:axId val="1820317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3400556668451704"/>
              <c:y val="0.800003768759674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4.2821158690176324E-2"/>
              <c:y val="0.4512842048590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317759"/>
        <c:crosses val="autoZero"/>
        <c:crossBetween val="midCat"/>
      </c:valAx>
      <c:spPr>
        <a:solidFill>
          <a:srgbClr val="FFFF99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99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 = - 2x</a:t>
            </a:r>
          </a:p>
        </c:rich>
      </c:tx>
      <c:layout>
        <c:manualLayout>
          <c:xMode val="edge"/>
          <c:yMode val="edge"/>
          <c:x val="0.42995270518721385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6497930107209"/>
          <c:y val="0.26153977133298945"/>
          <c:w val="0.84541262221802871"/>
          <c:h val="0.6000030048227404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Exercícios!$A$24:$A$27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Exercícios!$B$24:$B$27</c:f>
              <c:numCache>
                <c:formatCode>General</c:formatCode>
                <c:ptCount val="4"/>
                <c:pt idx="0">
                  <c:v>0</c:v>
                </c:pt>
                <c:pt idx="1">
                  <c:v>-2</c:v>
                </c:pt>
                <c:pt idx="2">
                  <c:v>-4</c:v>
                </c:pt>
                <c:pt idx="3">
                  <c:v>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85-4CD8-97D2-CC107F582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313919"/>
        <c:axId val="1"/>
      </c:scatterChart>
      <c:valAx>
        <c:axId val="1820313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313919"/>
        <c:crosses val="autoZero"/>
        <c:crossBetween val="midCat"/>
      </c:valAx>
      <c:spPr>
        <a:solidFill>
          <a:srgbClr val="00FF0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 = 4x</a:t>
            </a:r>
          </a:p>
        </c:rich>
      </c:tx>
      <c:layout>
        <c:manualLayout>
          <c:xMode val="edge"/>
          <c:yMode val="edge"/>
          <c:x val="0.43828768255353467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8484542866104"/>
          <c:y val="0.22051392484938326"/>
          <c:w val="0.7758195940004059"/>
          <c:h val="0.415386695646512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Exercícios!$H$24:$H$27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Exercícios!$I$24:$I$27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09-4FAA-9AAB-2C7EE7E80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316319"/>
        <c:axId val="1"/>
      </c:scatterChart>
      <c:valAx>
        <c:axId val="1820316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4408139788571763"/>
              <c:y val="0.800003768759674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4.0302267002518891E-2"/>
              <c:y val="0.40000215357695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316319"/>
        <c:crosses val="autoZero"/>
        <c:crossBetween val="midCat"/>
      </c:valAx>
      <c:spPr>
        <a:solidFill>
          <a:srgbClr val="FFCC00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66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 = 0x + 2</a:t>
            </a:r>
          </a:p>
        </c:rich>
      </c:tx>
      <c:layout>
        <c:manualLayout>
          <c:xMode val="edge"/>
          <c:yMode val="edge"/>
          <c:x val="0.4055420906139881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1479235722061"/>
          <c:y val="0.27692446376434177"/>
          <c:w val="0.80100854185756187"/>
          <c:h val="0.415386695646512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Exercícios!$H$7:$H$10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Exercícios!$I$7:$I$10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0-4FD8-92FD-E7707A21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312959"/>
        <c:axId val="1"/>
      </c:scatterChart>
      <c:valAx>
        <c:axId val="1820312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x</a:t>
                </a:r>
              </a:p>
            </c:rich>
          </c:tx>
          <c:layout>
            <c:manualLayout>
              <c:xMode val="edge"/>
              <c:yMode val="edge"/>
              <c:x val="0.53400556668451704"/>
              <c:y val="0.8564145635641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y</a:t>
                </a:r>
              </a:p>
            </c:rich>
          </c:tx>
          <c:layout>
            <c:manualLayout>
              <c:xMode val="edge"/>
              <c:yMode val="edge"/>
              <c:x val="2.7707808564231738E-2"/>
              <c:y val="0.4512842048590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20312959"/>
        <c:crosses val="autoZero"/>
        <c:crossBetween val="midCat"/>
      </c:valAx>
      <c:spPr>
        <a:solidFill>
          <a:srgbClr val="99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57150</xdr:rowOff>
    </xdr:from>
    <xdr:to>
      <xdr:col>11</xdr:col>
      <xdr:colOff>0</xdr:colOff>
      <xdr:row>30</xdr:row>
      <xdr:rowOff>9525</xdr:rowOff>
    </xdr:to>
    <xdr:pic>
      <xdr:nvPicPr>
        <xdr:cNvPr id="59396" name="Picture 4" descr="desperdicio de agua2">
          <a:extLst>
            <a:ext uri="{FF2B5EF4-FFF2-40B4-BE49-F238E27FC236}">
              <a16:creationId xmlns:a16="http://schemas.microsoft.com/office/drawing/2014/main" id="{0DBC0FCC-4385-D2F1-568A-72730FE2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419100"/>
          <a:ext cx="4448175" cy="380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4</xdr:col>
      <xdr:colOff>447675</xdr:colOff>
      <xdr:row>15</xdr:row>
      <xdr:rowOff>123825</xdr:rowOff>
    </xdr:to>
    <xdr:pic>
      <xdr:nvPicPr>
        <xdr:cNvPr id="59397" name="Picture 1" descr="abundancia-e-escassez-7">
          <a:extLst>
            <a:ext uri="{FF2B5EF4-FFF2-40B4-BE49-F238E27FC236}">
              <a16:creationId xmlns:a16="http://schemas.microsoft.com/office/drawing/2014/main" id="{C658DE43-6380-FA77-FC42-B6D54DCB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9575"/>
          <a:ext cx="22669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11</xdr:row>
      <xdr:rowOff>76200</xdr:rowOff>
    </xdr:from>
    <xdr:to>
      <xdr:col>5</xdr:col>
      <xdr:colOff>228600</xdr:colOff>
      <xdr:row>31</xdr:row>
      <xdr:rowOff>66675</xdr:rowOff>
    </xdr:to>
    <xdr:pic>
      <xdr:nvPicPr>
        <xdr:cNvPr id="59398" name="Picture 2" descr="desperdicio de agua">
          <a:extLst>
            <a:ext uri="{FF2B5EF4-FFF2-40B4-BE49-F238E27FC236}">
              <a16:creationId xmlns:a16="http://schemas.microsoft.com/office/drawing/2014/main" id="{01E6553E-D6B8-29B8-B3FC-9169C9E0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09675"/>
          <a:ext cx="26670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31</xdr:row>
      <xdr:rowOff>142875</xdr:rowOff>
    </xdr:from>
    <xdr:to>
      <xdr:col>4</xdr:col>
      <xdr:colOff>352425</xdr:colOff>
      <xdr:row>42</xdr:row>
      <xdr:rowOff>0</xdr:rowOff>
    </xdr:to>
    <xdr:pic>
      <xdr:nvPicPr>
        <xdr:cNvPr id="1047" name="Picture 1" descr="abundancia-e-escassez-7">
          <a:extLst>
            <a:ext uri="{FF2B5EF4-FFF2-40B4-BE49-F238E27FC236}">
              <a16:creationId xmlns:a16="http://schemas.microsoft.com/office/drawing/2014/main" id="{29C4B518-4E38-C921-BFB6-AAB24EC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610225"/>
          <a:ext cx="2486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21</xdr:row>
      <xdr:rowOff>133350</xdr:rowOff>
    </xdr:from>
    <xdr:to>
      <xdr:col>10</xdr:col>
      <xdr:colOff>228600</xdr:colOff>
      <xdr:row>39</xdr:row>
      <xdr:rowOff>123825</xdr:rowOff>
    </xdr:to>
    <xdr:pic>
      <xdr:nvPicPr>
        <xdr:cNvPr id="1048" name="Picture 2" descr="desperdicio de agua">
          <a:extLst>
            <a:ext uri="{FF2B5EF4-FFF2-40B4-BE49-F238E27FC236}">
              <a16:creationId xmlns:a16="http://schemas.microsoft.com/office/drawing/2014/main" id="{1277E342-3DCB-6158-A2F4-5506A752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981450"/>
          <a:ext cx="25336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13</xdr:row>
      <xdr:rowOff>0</xdr:rowOff>
    </xdr:from>
    <xdr:to>
      <xdr:col>3</xdr:col>
      <xdr:colOff>304800</xdr:colOff>
      <xdr:row>29</xdr:row>
      <xdr:rowOff>57150</xdr:rowOff>
    </xdr:to>
    <xdr:pic>
      <xdr:nvPicPr>
        <xdr:cNvPr id="1049" name="Picture 4" descr="desperdicio de agua2">
          <a:extLst>
            <a:ext uri="{FF2B5EF4-FFF2-40B4-BE49-F238E27FC236}">
              <a16:creationId xmlns:a16="http://schemas.microsoft.com/office/drawing/2014/main" id="{8900F1D4-BD54-7C18-BEAA-0C500CB4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52700"/>
          <a:ext cx="1971675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9525</xdr:rowOff>
    </xdr:from>
    <xdr:to>
      <xdr:col>10</xdr:col>
      <xdr:colOff>257175</xdr:colOff>
      <xdr:row>41</xdr:row>
      <xdr:rowOff>28575</xdr:rowOff>
    </xdr:to>
    <xdr:graphicFrame macro="">
      <xdr:nvGraphicFramePr>
        <xdr:cNvPr id="3092" name="Gráfico 13">
          <a:extLst>
            <a:ext uri="{FF2B5EF4-FFF2-40B4-BE49-F238E27FC236}">
              <a16:creationId xmlns:a16="http://schemas.microsoft.com/office/drawing/2014/main" id="{A63B561B-3854-2B35-D696-479DDD89C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76200</xdr:rowOff>
    </xdr:from>
    <xdr:to>
      <xdr:col>1</xdr:col>
      <xdr:colOff>942975</xdr:colOff>
      <xdr:row>8</xdr:row>
      <xdr:rowOff>76200</xdr:rowOff>
    </xdr:to>
    <xdr:sp macro="" textlink="">
      <xdr:nvSpPr>
        <xdr:cNvPr id="2099" name="Line 4">
          <a:extLst>
            <a:ext uri="{FF2B5EF4-FFF2-40B4-BE49-F238E27FC236}">
              <a16:creationId xmlns:a16="http://schemas.microsoft.com/office/drawing/2014/main" id="{1FE0C90B-82B4-0281-6139-845F3CF2D49E}"/>
            </a:ext>
          </a:extLst>
        </xdr:cNvPr>
        <xdr:cNvSpPr>
          <a:spLocks noChangeShapeType="1"/>
        </xdr:cNvSpPr>
      </xdr:nvSpPr>
      <xdr:spPr bwMode="auto">
        <a:xfrm>
          <a:off x="1314450" y="15049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85725</xdr:rowOff>
    </xdr:from>
    <xdr:to>
      <xdr:col>10</xdr:col>
      <xdr:colOff>38100</xdr:colOff>
      <xdr:row>30</xdr:row>
      <xdr:rowOff>161925</xdr:rowOff>
    </xdr:to>
    <xdr:graphicFrame macro="">
      <xdr:nvGraphicFramePr>
        <xdr:cNvPr id="2100" name="Gráfico 6">
          <a:extLst>
            <a:ext uri="{FF2B5EF4-FFF2-40B4-BE49-F238E27FC236}">
              <a16:creationId xmlns:a16="http://schemas.microsoft.com/office/drawing/2014/main" id="{97C8ECCC-E8F0-A52F-A506-F58DE344D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13</xdr:row>
      <xdr:rowOff>66675</xdr:rowOff>
    </xdr:from>
    <xdr:to>
      <xdr:col>9</xdr:col>
      <xdr:colOff>228600</xdr:colOff>
      <xdr:row>21</xdr:row>
      <xdr:rowOff>104775</xdr:rowOff>
    </xdr:to>
    <xdr:graphicFrame macro="">
      <xdr:nvGraphicFramePr>
        <xdr:cNvPr id="2101" name="Gráfico 11">
          <a:extLst>
            <a:ext uri="{FF2B5EF4-FFF2-40B4-BE49-F238E27FC236}">
              <a16:creationId xmlns:a16="http://schemas.microsoft.com/office/drawing/2014/main" id="{0370D16D-9D94-07EA-E580-33723241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10</xdr:row>
      <xdr:rowOff>95250</xdr:rowOff>
    </xdr:from>
    <xdr:to>
      <xdr:col>2</xdr:col>
      <xdr:colOff>19050</xdr:colOff>
      <xdr:row>10</xdr:row>
      <xdr:rowOff>95250</xdr:rowOff>
    </xdr:to>
    <xdr:sp macro="" textlink="">
      <xdr:nvSpPr>
        <xdr:cNvPr id="2102" name="Line 12">
          <a:extLst>
            <a:ext uri="{FF2B5EF4-FFF2-40B4-BE49-F238E27FC236}">
              <a16:creationId xmlns:a16="http://schemas.microsoft.com/office/drawing/2014/main" id="{3A631236-DED9-F7D8-AB6F-D782AAEBA393}"/>
            </a:ext>
          </a:extLst>
        </xdr:cNvPr>
        <xdr:cNvSpPr>
          <a:spLocks noChangeShapeType="1"/>
        </xdr:cNvSpPr>
      </xdr:nvSpPr>
      <xdr:spPr bwMode="auto">
        <a:xfrm>
          <a:off x="1304925" y="188595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12</xdr:row>
      <xdr:rowOff>76200</xdr:rowOff>
    </xdr:from>
    <xdr:to>
      <xdr:col>2</xdr:col>
      <xdr:colOff>0</xdr:colOff>
      <xdr:row>12</xdr:row>
      <xdr:rowOff>76200</xdr:rowOff>
    </xdr:to>
    <xdr:sp macro="" textlink="">
      <xdr:nvSpPr>
        <xdr:cNvPr id="2103" name="Line 13">
          <a:extLst>
            <a:ext uri="{FF2B5EF4-FFF2-40B4-BE49-F238E27FC236}">
              <a16:creationId xmlns:a16="http://schemas.microsoft.com/office/drawing/2014/main" id="{80ABF62E-73EC-F273-D9D4-FEAFBE717886}"/>
            </a:ext>
          </a:extLst>
        </xdr:cNvPr>
        <xdr:cNvSpPr>
          <a:spLocks noChangeShapeType="1"/>
        </xdr:cNvSpPr>
      </xdr:nvSpPr>
      <xdr:spPr bwMode="auto">
        <a:xfrm>
          <a:off x="1333500" y="22288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32</xdr:row>
      <xdr:rowOff>171450</xdr:rowOff>
    </xdr:from>
    <xdr:to>
      <xdr:col>10</xdr:col>
      <xdr:colOff>238125</xdr:colOff>
      <xdr:row>41</xdr:row>
      <xdr:rowOff>9525</xdr:rowOff>
    </xdr:to>
    <xdr:graphicFrame macro="">
      <xdr:nvGraphicFramePr>
        <xdr:cNvPr id="2104" name="Gráfico 14">
          <a:extLst>
            <a:ext uri="{FF2B5EF4-FFF2-40B4-BE49-F238E27FC236}">
              <a16:creationId xmlns:a16="http://schemas.microsoft.com/office/drawing/2014/main" id="{A57D764C-1D59-6C2D-7A38-F96F182BF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9525</xdr:rowOff>
    </xdr:from>
    <xdr:to>
      <xdr:col>5</xdr:col>
      <xdr:colOff>561975</xdr:colOff>
      <xdr:row>49</xdr:row>
      <xdr:rowOff>85725</xdr:rowOff>
    </xdr:to>
    <xdr:graphicFrame macro="">
      <xdr:nvGraphicFramePr>
        <xdr:cNvPr id="4141" name="Gráfico 3">
          <a:extLst>
            <a:ext uri="{FF2B5EF4-FFF2-40B4-BE49-F238E27FC236}">
              <a16:creationId xmlns:a16="http://schemas.microsoft.com/office/drawing/2014/main" id="{7DC9EC7F-1287-1660-996E-2E149B436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38</xdr:row>
      <xdr:rowOff>9525</xdr:rowOff>
    </xdr:from>
    <xdr:to>
      <xdr:col>11</xdr:col>
      <xdr:colOff>504825</xdr:colOff>
      <xdr:row>49</xdr:row>
      <xdr:rowOff>85725</xdr:rowOff>
    </xdr:to>
    <xdr:graphicFrame macro="">
      <xdr:nvGraphicFramePr>
        <xdr:cNvPr id="4142" name="Gráfico 4">
          <a:extLst>
            <a:ext uri="{FF2B5EF4-FFF2-40B4-BE49-F238E27FC236}">
              <a16:creationId xmlns:a16="http://schemas.microsoft.com/office/drawing/2014/main" id="{499F2C4B-1619-6AA0-2939-E2F05C864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21</xdr:row>
      <xdr:rowOff>19050</xdr:rowOff>
    </xdr:from>
    <xdr:to>
      <xdr:col>5</xdr:col>
      <xdr:colOff>581025</xdr:colOff>
      <xdr:row>32</xdr:row>
      <xdr:rowOff>95250</xdr:rowOff>
    </xdr:to>
    <xdr:graphicFrame macro="">
      <xdr:nvGraphicFramePr>
        <xdr:cNvPr id="4143" name="Gráfico 5">
          <a:extLst>
            <a:ext uri="{FF2B5EF4-FFF2-40B4-BE49-F238E27FC236}">
              <a16:creationId xmlns:a16="http://schemas.microsoft.com/office/drawing/2014/main" id="{1E0D460C-98DF-7FEE-DB70-AB22CDE6C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20</xdr:row>
      <xdr:rowOff>142875</xdr:rowOff>
    </xdr:from>
    <xdr:to>
      <xdr:col>11</xdr:col>
      <xdr:colOff>552450</xdr:colOff>
      <xdr:row>32</xdr:row>
      <xdr:rowOff>57150</xdr:rowOff>
    </xdr:to>
    <xdr:graphicFrame macro="">
      <xdr:nvGraphicFramePr>
        <xdr:cNvPr id="4144" name="Gráfico 6">
          <a:extLst>
            <a:ext uri="{FF2B5EF4-FFF2-40B4-BE49-F238E27FC236}">
              <a16:creationId xmlns:a16="http://schemas.microsoft.com/office/drawing/2014/main" id="{450CF31C-8B8A-7D6C-087D-F0C4425C8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4</xdr:row>
      <xdr:rowOff>38100</xdr:rowOff>
    </xdr:from>
    <xdr:to>
      <xdr:col>11</xdr:col>
      <xdr:colOff>561975</xdr:colOff>
      <xdr:row>15</xdr:row>
      <xdr:rowOff>85725</xdr:rowOff>
    </xdr:to>
    <xdr:graphicFrame macro="">
      <xdr:nvGraphicFramePr>
        <xdr:cNvPr id="4145" name="Gráfico 7">
          <a:extLst>
            <a:ext uri="{FF2B5EF4-FFF2-40B4-BE49-F238E27FC236}">
              <a16:creationId xmlns:a16="http://schemas.microsoft.com/office/drawing/2014/main" id="{196EB66C-70B2-8596-D0B0-D0206E426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38100</xdr:rowOff>
    </xdr:from>
    <xdr:to>
      <xdr:col>5</xdr:col>
      <xdr:colOff>552450</xdr:colOff>
      <xdr:row>15</xdr:row>
      <xdr:rowOff>114300</xdr:rowOff>
    </xdr:to>
    <xdr:graphicFrame macro="">
      <xdr:nvGraphicFramePr>
        <xdr:cNvPr id="4146" name="Gráfico 8">
          <a:extLst>
            <a:ext uri="{FF2B5EF4-FFF2-40B4-BE49-F238E27FC236}">
              <a16:creationId xmlns:a16="http://schemas.microsoft.com/office/drawing/2014/main" id="{BBF27F06-722E-B93D-0509-B7B37EDA5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8</xdr:row>
      <xdr:rowOff>95250</xdr:rowOff>
    </xdr:from>
    <xdr:to>
      <xdr:col>9</xdr:col>
      <xdr:colOff>647700</xdr:colOff>
      <xdr:row>12</xdr:row>
      <xdr:rowOff>142875</xdr:rowOff>
    </xdr:to>
    <xdr:pic>
      <xdr:nvPicPr>
        <xdr:cNvPr id="14344" name="Picture 1" descr="slide0006_image066">
          <a:extLst>
            <a:ext uri="{FF2B5EF4-FFF2-40B4-BE49-F238E27FC236}">
              <a16:creationId xmlns:a16="http://schemas.microsoft.com/office/drawing/2014/main" id="{F293FA32-BF31-599C-748C-08B2A799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533525"/>
          <a:ext cx="971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114300</xdr:rowOff>
    </xdr:from>
    <xdr:to>
      <xdr:col>2</xdr:col>
      <xdr:colOff>114300</xdr:colOff>
      <xdr:row>5</xdr:row>
      <xdr:rowOff>142875</xdr:rowOff>
    </xdr:to>
    <xdr:pic>
      <xdr:nvPicPr>
        <xdr:cNvPr id="15387" name="Picture 2">
          <a:extLst>
            <a:ext uri="{FF2B5EF4-FFF2-40B4-BE49-F238E27FC236}">
              <a16:creationId xmlns:a16="http://schemas.microsoft.com/office/drawing/2014/main" id="{7835C222-5268-228C-DB54-9D753A60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323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12</xdr:row>
      <xdr:rowOff>76200</xdr:rowOff>
    </xdr:from>
    <xdr:to>
      <xdr:col>1</xdr:col>
      <xdr:colOff>552450</xdr:colOff>
      <xdr:row>17</xdr:row>
      <xdr:rowOff>47625</xdr:rowOff>
    </xdr:to>
    <xdr:pic>
      <xdr:nvPicPr>
        <xdr:cNvPr id="15388" name="Picture 3" descr="C28A889C">
          <a:extLst>
            <a:ext uri="{FF2B5EF4-FFF2-40B4-BE49-F238E27FC236}">
              <a16:creationId xmlns:a16="http://schemas.microsoft.com/office/drawing/2014/main" id="{9C809938-B88A-6FCF-D901-9D08C900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53" t="6679" r="51294" b="74780"/>
        <a:stretch>
          <a:fillRect/>
        </a:stretch>
      </xdr:blipFill>
      <xdr:spPr bwMode="auto">
        <a:xfrm>
          <a:off x="323850" y="2428875"/>
          <a:ext cx="838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19050</xdr:rowOff>
    </xdr:from>
    <xdr:to>
      <xdr:col>9</xdr:col>
      <xdr:colOff>457200</xdr:colOff>
      <xdr:row>11</xdr:row>
      <xdr:rowOff>38100</xdr:rowOff>
    </xdr:to>
    <xdr:pic>
      <xdr:nvPicPr>
        <xdr:cNvPr id="15389" name="Picture 4" descr="C28A889C">
          <a:extLst>
            <a:ext uri="{FF2B5EF4-FFF2-40B4-BE49-F238E27FC236}">
              <a16:creationId xmlns:a16="http://schemas.microsoft.com/office/drawing/2014/main" id="{DE745963-6EEE-1A0B-8EE5-944344D8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40" t="9306" r="40788" b="74437"/>
        <a:stretch>
          <a:fillRect/>
        </a:stretch>
      </xdr:blipFill>
      <xdr:spPr bwMode="auto">
        <a:xfrm>
          <a:off x="4705350" y="1352550"/>
          <a:ext cx="762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22</xdr:row>
      <xdr:rowOff>142875</xdr:rowOff>
    </xdr:from>
    <xdr:to>
      <xdr:col>1</xdr:col>
      <xdr:colOff>552450</xdr:colOff>
      <xdr:row>27</xdr:row>
      <xdr:rowOff>104775</xdr:rowOff>
    </xdr:to>
    <xdr:pic>
      <xdr:nvPicPr>
        <xdr:cNvPr id="15390" name="Imagem 4">
          <a:extLst>
            <a:ext uri="{FF2B5EF4-FFF2-40B4-BE49-F238E27FC236}">
              <a16:creationId xmlns:a16="http://schemas.microsoft.com/office/drawing/2014/main" id="{3DCB05ED-40F6-DF22-487A-666C22001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324350"/>
          <a:ext cx="866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O17" sqref="O17"/>
    </sheetView>
  </sheetViews>
  <sheetFormatPr defaultRowHeight="12.75"/>
  <cols>
    <col min="1" max="1" width="2.28515625" style="1" customWidth="1"/>
    <col min="2" max="10" width="9.140625" style="1"/>
    <col min="11" max="11" width="14" style="1" customWidth="1"/>
    <col min="12" max="12" width="2.28515625" style="1" customWidth="1"/>
    <col min="13" max="13" width="11.140625" style="1" customWidth="1"/>
    <col min="14" max="16384" width="9.140625" style="1"/>
  </cols>
  <sheetData>
    <row r="1" spans="1:12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.75" customHeight="1">
      <c r="A2" s="157"/>
      <c r="B2" s="146"/>
      <c r="C2" s="146"/>
      <c r="D2" s="158" t="s">
        <v>0</v>
      </c>
      <c r="E2" s="159"/>
      <c r="F2" s="159"/>
      <c r="G2" s="159"/>
      <c r="H2" s="159"/>
      <c r="I2" s="159"/>
      <c r="J2" s="146"/>
      <c r="K2" s="146"/>
      <c r="L2" s="157"/>
    </row>
    <row r="3" spans="1:12">
      <c r="A3" s="157"/>
      <c r="L3" s="157"/>
    </row>
    <row r="4" spans="1:12">
      <c r="A4" s="157"/>
      <c r="L4" s="157"/>
    </row>
    <row r="5" spans="1:12">
      <c r="A5" s="157"/>
      <c r="L5" s="157"/>
    </row>
    <row r="6" spans="1:12" ht="3.75" customHeight="1">
      <c r="A6" s="157"/>
      <c r="L6" s="157"/>
    </row>
    <row r="7" spans="1:12" ht="3.75" customHeight="1">
      <c r="A7" s="157"/>
      <c r="L7" s="157"/>
    </row>
    <row r="8" spans="1:12" ht="3.75" customHeight="1">
      <c r="A8" s="157"/>
      <c r="L8" s="157"/>
    </row>
    <row r="9" spans="1:12" ht="3.75" customHeight="1">
      <c r="A9" s="157"/>
      <c r="L9" s="157"/>
    </row>
    <row r="10" spans="1:12" ht="3.75" customHeight="1">
      <c r="A10" s="157"/>
      <c r="L10" s="157"/>
    </row>
    <row r="11" spans="1:12" ht="3.75" customHeight="1">
      <c r="A11" s="157"/>
      <c r="L11" s="157"/>
    </row>
    <row r="12" spans="1:12">
      <c r="A12" s="157"/>
      <c r="B12" s="146"/>
      <c r="C12" s="146"/>
      <c r="D12" s="146"/>
      <c r="E12" s="146"/>
      <c r="F12" s="146"/>
      <c r="G12" s="146"/>
      <c r="H12" s="146"/>
      <c r="I12" s="146"/>
      <c r="J12" s="146"/>
      <c r="L12" s="157"/>
    </row>
    <row r="13" spans="1:12">
      <c r="A13" s="157"/>
      <c r="B13" s="146"/>
      <c r="C13" s="146"/>
      <c r="D13" s="146"/>
      <c r="E13" s="146"/>
      <c r="F13" s="146"/>
      <c r="G13" s="146"/>
      <c r="H13" s="146"/>
      <c r="I13" s="146"/>
      <c r="J13" s="146"/>
      <c r="L13" s="157"/>
    </row>
    <row r="14" spans="1:12">
      <c r="A14" s="157"/>
      <c r="B14" s="146"/>
      <c r="C14" s="146"/>
      <c r="D14" s="146"/>
      <c r="E14" s="146"/>
      <c r="F14" s="146"/>
      <c r="G14" s="146"/>
      <c r="H14" s="146"/>
      <c r="I14" s="146"/>
      <c r="J14" s="146"/>
      <c r="L14" s="157"/>
    </row>
    <row r="15" spans="1:12">
      <c r="A15" s="157"/>
      <c r="B15" s="146"/>
      <c r="C15" s="146"/>
      <c r="D15" s="146"/>
      <c r="E15" s="146"/>
      <c r="F15" s="146"/>
      <c r="G15" s="146"/>
      <c r="H15" s="146"/>
      <c r="I15" s="146"/>
      <c r="J15" s="146"/>
      <c r="L15" s="157"/>
    </row>
    <row r="16" spans="1:12">
      <c r="A16" s="157"/>
      <c r="B16" s="146"/>
      <c r="C16" s="146"/>
      <c r="D16" s="146"/>
      <c r="E16" s="146"/>
      <c r="F16" s="146"/>
      <c r="G16" s="146"/>
      <c r="H16" s="146"/>
      <c r="I16" s="146"/>
      <c r="J16" s="146"/>
      <c r="L16" s="157"/>
    </row>
    <row r="17" spans="1:12">
      <c r="A17" s="157"/>
      <c r="B17" s="146"/>
      <c r="C17" s="146"/>
      <c r="D17" s="146"/>
      <c r="E17" s="146"/>
      <c r="F17" s="146"/>
      <c r="G17" s="146"/>
      <c r="H17" s="146"/>
      <c r="I17" s="146"/>
      <c r="J17" s="146"/>
      <c r="L17" s="157"/>
    </row>
    <row r="18" spans="1:12">
      <c r="A18" s="157"/>
      <c r="B18" s="146"/>
      <c r="C18" s="146"/>
      <c r="D18" s="146"/>
      <c r="E18" s="146"/>
      <c r="F18" s="146"/>
      <c r="G18" s="146"/>
      <c r="H18" s="146"/>
      <c r="I18" s="146"/>
      <c r="J18" s="146"/>
      <c r="L18" s="157"/>
    </row>
    <row r="19" spans="1:12">
      <c r="A19" s="157"/>
      <c r="B19" s="146"/>
      <c r="C19" s="146"/>
      <c r="D19" s="146"/>
      <c r="E19" s="146"/>
      <c r="F19" s="146"/>
      <c r="G19" s="146"/>
      <c r="H19" s="146"/>
      <c r="I19" s="146"/>
      <c r="J19" s="146"/>
      <c r="L19" s="157"/>
    </row>
    <row r="20" spans="1:12">
      <c r="A20" s="157"/>
      <c r="B20" s="146"/>
      <c r="C20" s="146"/>
      <c r="D20" s="146"/>
      <c r="E20" s="146"/>
      <c r="F20" s="146"/>
      <c r="G20" s="146"/>
      <c r="H20" s="146"/>
      <c r="I20" s="146"/>
      <c r="J20" s="146"/>
      <c r="L20" s="157"/>
    </row>
    <row r="21" spans="1:12">
      <c r="A21" s="157"/>
      <c r="B21" s="146"/>
      <c r="C21" s="146"/>
      <c r="D21" s="146"/>
      <c r="E21" s="146"/>
      <c r="F21" s="146"/>
      <c r="G21" s="146"/>
      <c r="H21" s="146"/>
      <c r="I21" s="146"/>
      <c r="J21" s="146"/>
      <c r="L21" s="157"/>
    </row>
    <row r="22" spans="1:12">
      <c r="A22" s="157"/>
      <c r="B22" s="146"/>
      <c r="C22" s="146"/>
      <c r="D22" s="146"/>
      <c r="E22" s="146"/>
      <c r="F22" s="146"/>
      <c r="G22" s="146"/>
      <c r="H22" s="146"/>
      <c r="I22" s="146"/>
      <c r="J22" s="146"/>
      <c r="L22" s="157"/>
    </row>
    <row r="23" spans="1:12">
      <c r="A23" s="157"/>
      <c r="B23" s="146"/>
      <c r="C23" s="146"/>
      <c r="D23" s="146"/>
      <c r="E23" s="146"/>
      <c r="F23" s="146"/>
      <c r="G23" s="146"/>
      <c r="H23" s="146"/>
      <c r="I23" s="146"/>
      <c r="J23" s="146"/>
      <c r="L23" s="157"/>
    </row>
    <row r="24" spans="1:12">
      <c r="A24" s="157"/>
      <c r="B24" s="146"/>
      <c r="C24" s="146"/>
      <c r="D24" s="146"/>
      <c r="E24" s="146"/>
      <c r="F24" s="146"/>
      <c r="G24" s="146"/>
      <c r="H24" s="146"/>
      <c r="I24" s="146"/>
      <c r="J24" s="146"/>
      <c r="L24" s="157"/>
    </row>
    <row r="25" spans="1:12">
      <c r="A25" s="157"/>
      <c r="B25" s="146"/>
      <c r="C25" s="146"/>
      <c r="D25" s="146"/>
      <c r="E25" s="146"/>
      <c r="F25" s="146"/>
      <c r="G25" s="146"/>
      <c r="H25" s="146"/>
      <c r="I25" s="146"/>
      <c r="J25" s="146"/>
      <c r="L25" s="157"/>
    </row>
    <row r="26" spans="1:12">
      <c r="A26" s="157"/>
      <c r="B26" s="146"/>
      <c r="C26" s="146"/>
      <c r="D26" s="146"/>
      <c r="E26" s="146"/>
      <c r="F26" s="146"/>
      <c r="G26" s="146"/>
      <c r="H26" s="146"/>
      <c r="I26" s="146"/>
      <c r="J26" s="146"/>
      <c r="L26" s="157"/>
    </row>
    <row r="27" spans="1:12">
      <c r="A27" s="157"/>
      <c r="B27" s="146"/>
      <c r="C27" s="146"/>
      <c r="D27" s="146"/>
      <c r="E27" s="146"/>
      <c r="F27" s="146"/>
      <c r="G27" s="146"/>
      <c r="H27" s="146"/>
      <c r="I27" s="146"/>
      <c r="J27" s="146"/>
      <c r="L27" s="157"/>
    </row>
    <row r="28" spans="1:12">
      <c r="A28" s="157"/>
      <c r="B28" s="146"/>
      <c r="C28" s="146"/>
      <c r="D28" s="146"/>
      <c r="E28" s="146"/>
      <c r="F28" s="146"/>
      <c r="G28" s="146"/>
      <c r="H28" s="146"/>
      <c r="I28" s="146"/>
      <c r="J28" s="146"/>
      <c r="L28" s="157"/>
    </row>
    <row r="29" spans="1:12">
      <c r="A29" s="157"/>
      <c r="B29" s="146"/>
      <c r="C29" s="146"/>
      <c r="D29" s="146"/>
      <c r="E29" s="146"/>
      <c r="F29" s="146"/>
      <c r="G29" s="146"/>
      <c r="H29" s="146"/>
      <c r="I29" s="146"/>
      <c r="J29" s="146"/>
      <c r="L29" s="157"/>
    </row>
    <row r="30" spans="1:12">
      <c r="A30" s="157"/>
      <c r="B30" s="146"/>
      <c r="C30" s="146"/>
      <c r="D30" s="146"/>
      <c r="E30" s="146"/>
      <c r="F30" s="146"/>
      <c r="G30" s="146"/>
      <c r="H30" s="146"/>
      <c r="I30" s="146"/>
      <c r="J30" s="146"/>
      <c r="L30" s="157"/>
    </row>
    <row r="31" spans="1:12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BP88"/>
  <sheetViews>
    <sheetView topLeftCell="A18" workbookViewId="0">
      <selection activeCell="F24" sqref="F24"/>
    </sheetView>
  </sheetViews>
  <sheetFormatPr defaultRowHeight="12.75"/>
  <cols>
    <col min="1" max="1" width="2.7109375" customWidth="1"/>
    <col min="2" max="2" width="17.42578125" customWidth="1"/>
    <col min="4" max="4" width="7.5703125" customWidth="1"/>
    <col min="13" max="13" width="5.7109375" customWidth="1"/>
  </cols>
  <sheetData>
    <row r="1" spans="1:68" ht="26.25" customHeight="1">
      <c r="A1" s="1"/>
      <c r="B1" s="140" t="s">
        <v>0</v>
      </c>
      <c r="C1" s="1"/>
      <c r="D1" s="1"/>
      <c r="E1" s="1"/>
      <c r="F1" s="1"/>
      <c r="G1" s="1"/>
      <c r="H1" s="1"/>
      <c r="I1" s="1"/>
      <c r="J1" s="129" t="s">
        <v>1</v>
      </c>
      <c r="K1" s="130"/>
      <c r="L1" s="130"/>
      <c r="M1" s="130"/>
      <c r="N1" s="1"/>
      <c r="O1" s="1"/>
      <c r="P1" s="1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4.25" customHeight="1">
      <c r="A2" s="1"/>
      <c r="B2" s="140"/>
      <c r="C2" s="1"/>
      <c r="D2" s="1"/>
      <c r="E2" s="1"/>
      <c r="F2" s="1"/>
      <c r="G2" s="1"/>
      <c r="H2" s="1"/>
      <c r="I2" s="1"/>
      <c r="J2" s="129" t="s">
        <v>2</v>
      </c>
      <c r="K2" s="130"/>
      <c r="L2" s="130"/>
      <c r="M2" s="13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5">
      <c r="A3" s="1"/>
      <c r="B3" s="141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>
      <c r="A4" s="1"/>
      <c r="B4" s="141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>
      <c r="A5" s="1"/>
      <c r="B5" s="14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>
      <c r="A6" s="1"/>
      <c r="B6" s="141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>
      <c r="A7" s="1"/>
      <c r="B7" s="142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>
      <c r="A8" s="1"/>
      <c r="B8" s="14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>
      <c r="A9" s="1"/>
      <c r="B9" s="2"/>
      <c r="C9" s="1"/>
      <c r="D9" s="5" t="s">
        <v>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>
      <c r="A10" s="1"/>
      <c r="B10" s="2"/>
      <c r="C10" s="1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>
      <c r="A11" s="1"/>
      <c r="B11" s="138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>
      <c r="A13" s="1"/>
      <c r="B13" s="3"/>
      <c r="C13" s="1"/>
      <c r="D13" s="1"/>
      <c r="E13" s="3" t="s">
        <v>23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>
      <c r="A14" s="1"/>
      <c r="B14" s="1"/>
      <c r="C14" s="1"/>
      <c r="D14" s="1"/>
      <c r="E14" s="3" t="s">
        <v>22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>
      <c r="A16" s="1"/>
      <c r="B16" s="1"/>
      <c r="C16" s="1"/>
      <c r="D16" s="1"/>
      <c r="E16" s="3" t="s">
        <v>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>
      <c r="A17" s="1"/>
      <c r="B17" s="1"/>
      <c r="C17" s="1"/>
      <c r="D17" s="1"/>
      <c r="E17" s="3" t="s">
        <v>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>
      <c r="A18" s="1"/>
      <c r="B18" s="1"/>
      <c r="C18" s="1"/>
      <c r="D18" s="1"/>
      <c r="E18" s="3" t="s">
        <v>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>
      <c r="A19" s="1"/>
      <c r="B19" s="1"/>
      <c r="C19" s="1"/>
      <c r="D19" s="1"/>
      <c r="E19" s="3" t="s">
        <v>19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>
      <c r="A20" s="1"/>
      <c r="B20" s="1"/>
      <c r="C20" s="1"/>
      <c r="D20" s="1"/>
      <c r="E20" s="3" t="s">
        <v>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"/>
      <c r="M30" s="6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  <c r="M31" s="6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"/>
      <c r="M32" s="6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  <c r="M33" s="6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6"/>
      <c r="M34" s="6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  <c r="M35" s="6"/>
      <c r="N35" s="6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  <c r="M36" s="6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  <c r="M37" s="6"/>
      <c r="N37" s="6"/>
      <c r="O37" s="6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  <c r="M38" s="6"/>
      <c r="N38" s="6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  <c r="M39" s="6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  <c r="M40" s="6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"/>
      <c r="M41" s="6"/>
      <c r="N41" s="6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  <c r="M42" s="6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6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Y91"/>
  <sheetViews>
    <sheetView workbookViewId="0">
      <selection activeCell="F43" sqref="F43"/>
    </sheetView>
  </sheetViews>
  <sheetFormatPr defaultRowHeight="12.75"/>
  <sheetData>
    <row r="1" spans="1:25" ht="20.25">
      <c r="A1" s="3"/>
      <c r="B1" s="3"/>
      <c r="C1" s="144" t="s">
        <v>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>
      <c r="A2" s="3"/>
      <c r="B2" s="3"/>
      <c r="C2" s="14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thickBot="1">
      <c r="A3" s="1"/>
      <c r="B3" s="145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28" t="s">
        <v>25</v>
      </c>
      <c r="B4" s="9"/>
      <c r="C4" s="9"/>
      <c r="D4" s="9"/>
      <c r="E4" s="9"/>
      <c r="F4" s="9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s="29" t="s">
        <v>26</v>
      </c>
      <c r="B5" s="11"/>
      <c r="C5" s="11"/>
      <c r="D5" s="11"/>
      <c r="E5" s="11"/>
      <c r="F5" s="1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29" t="s">
        <v>27</v>
      </c>
      <c r="B6" s="11"/>
      <c r="C6" s="11"/>
      <c r="D6" s="11"/>
      <c r="E6" s="11"/>
      <c r="F6" s="1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thickBot="1">
      <c r="A7" s="30" t="s">
        <v>28</v>
      </c>
      <c r="B7" s="13"/>
      <c r="C7" s="13"/>
      <c r="D7" s="13"/>
      <c r="E7" s="13"/>
      <c r="F7" s="13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8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thickBot="1">
      <c r="A11" s="68"/>
      <c r="B11" s="69"/>
      <c r="C11" s="1"/>
      <c r="D11" s="50" t="s">
        <v>9</v>
      </c>
      <c r="E11" s="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6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thickBot="1">
      <c r="A15" s="17" t="s">
        <v>24</v>
      </c>
      <c r="B15" s="18"/>
      <c r="C15" s="22" t="s">
        <v>30</v>
      </c>
      <c r="D15" s="23">
        <v>16.350000000000001</v>
      </c>
      <c r="E15" s="24" t="s">
        <v>31</v>
      </c>
      <c r="F15" s="25">
        <v>2.4500000000000002</v>
      </c>
      <c r="G15" s="26" t="s">
        <v>32</v>
      </c>
      <c r="H15" s="27" t="s">
        <v>12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7" t="s">
        <v>76</v>
      </c>
      <c r="B17" s="3"/>
      <c r="C17" s="3"/>
      <c r="D17" s="3"/>
      <c r="E17" s="3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19" t="s">
        <v>13</v>
      </c>
      <c r="B19" s="31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20">
        <v>10</v>
      </c>
      <c r="B20" s="21">
        <f t="shared" ref="B20:B29" si="0">D$15+F$15*(A20-10)</f>
        <v>16.350000000000001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20">
        <v>11</v>
      </c>
      <c r="B21" s="21">
        <f t="shared" si="0"/>
        <v>18.8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20">
        <v>20</v>
      </c>
      <c r="B22" s="21">
        <f t="shared" si="0"/>
        <v>40.85</v>
      </c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20">
        <v>13</v>
      </c>
      <c r="B23" s="21">
        <f t="shared" si="0"/>
        <v>23.700000000000003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20">
        <v>14</v>
      </c>
      <c r="B24" s="21">
        <f t="shared" si="0"/>
        <v>26.150000000000002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20">
        <v>15</v>
      </c>
      <c r="B25" s="21">
        <f t="shared" si="0"/>
        <v>28.6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20">
        <v>16</v>
      </c>
      <c r="B26" s="21">
        <f t="shared" si="0"/>
        <v>31.050000000000004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20">
        <v>20</v>
      </c>
      <c r="B27" s="21">
        <f t="shared" si="0"/>
        <v>40.85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20">
        <v>30</v>
      </c>
      <c r="B28" s="21">
        <f t="shared" si="0"/>
        <v>65.349999999999994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20">
        <v>35</v>
      </c>
      <c r="B29" s="21">
        <f t="shared" si="0"/>
        <v>77.600000000000009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="143" customFormat="1"/>
    <row r="66" s="143" customFormat="1"/>
    <row r="67" s="143" customFormat="1"/>
    <row r="68" s="143" customFormat="1"/>
    <row r="69" s="143" customFormat="1"/>
    <row r="70" s="143" customFormat="1"/>
    <row r="71" s="143" customFormat="1"/>
    <row r="72" s="143" customFormat="1"/>
    <row r="73" s="143" customFormat="1"/>
    <row r="74" s="143" customFormat="1"/>
    <row r="75" s="143" customFormat="1"/>
    <row r="76" s="143" customFormat="1"/>
    <row r="77" s="143" customFormat="1"/>
    <row r="78" s="143" customFormat="1"/>
    <row r="79" s="143" customFormat="1"/>
    <row r="80" s="143" customFormat="1"/>
    <row r="81" s="143" customFormat="1"/>
    <row r="82" s="143" customFormat="1"/>
    <row r="83" s="143" customFormat="1"/>
    <row r="84" s="143" customFormat="1"/>
    <row r="85" s="143" customFormat="1"/>
    <row r="86" s="143" customFormat="1"/>
    <row r="87" s="143" customFormat="1"/>
    <row r="88" s="143" customFormat="1"/>
    <row r="89" s="143" customFormat="1"/>
    <row r="90" s="143" customFormat="1"/>
    <row r="91" s="143" customFormat="1"/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N89"/>
  <sheetViews>
    <sheetView workbookViewId="0">
      <selection activeCell="F79" sqref="F79"/>
    </sheetView>
  </sheetViews>
  <sheetFormatPr defaultRowHeight="12.75"/>
  <cols>
    <col min="1" max="1" width="19.28515625" customWidth="1"/>
    <col min="2" max="2" width="14.42578125" customWidth="1"/>
    <col min="4" max="4" width="6.7109375" customWidth="1"/>
    <col min="13" max="40" width="9.140625" style="146"/>
  </cols>
  <sheetData>
    <row r="1" spans="1:12" s="146" customFormat="1" ht="20.25">
      <c r="A1" s="147"/>
      <c r="B1" s="147" t="s">
        <v>33</v>
      </c>
      <c r="E1" s="148"/>
    </row>
    <row r="2" spans="1:12" s="146" customFormat="1"/>
    <row r="3" spans="1:12">
      <c r="A3" s="47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>
      <c r="A5" s="47" t="s">
        <v>67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46" customFormat="1"/>
    <row r="7" spans="1:12" ht="15.75">
      <c r="A7" s="136" t="s">
        <v>34</v>
      </c>
      <c r="D7" s="146"/>
      <c r="E7" s="146"/>
      <c r="F7" s="146"/>
      <c r="G7" s="146"/>
      <c r="H7" s="146"/>
      <c r="I7" s="146"/>
      <c r="J7" s="146"/>
      <c r="K7" s="146"/>
      <c r="L7" s="146"/>
    </row>
    <row r="8" spans="1:12" s="146" customFormat="1"/>
    <row r="9" spans="1:12" ht="15.75">
      <c r="A9" s="150" t="s">
        <v>59</v>
      </c>
      <c r="B9" s="146"/>
      <c r="C9" s="151" t="s">
        <v>79</v>
      </c>
      <c r="D9" s="146"/>
      <c r="E9" s="146"/>
      <c r="K9" s="146"/>
      <c r="L9" s="146"/>
    </row>
    <row r="10" spans="1:1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5.75">
      <c r="A11" s="152" t="s">
        <v>107</v>
      </c>
      <c r="B11" s="146"/>
      <c r="C11" s="151" t="s">
        <v>78</v>
      </c>
      <c r="D11" s="146"/>
      <c r="E11" s="146"/>
      <c r="K11" s="146"/>
      <c r="L11" s="146"/>
    </row>
    <row r="12" spans="1: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5.75">
      <c r="A13" s="150" t="s">
        <v>38</v>
      </c>
      <c r="B13" s="146"/>
      <c r="C13" s="151" t="s">
        <v>68</v>
      </c>
      <c r="D13" s="146"/>
      <c r="E13" s="146"/>
      <c r="K13" s="146"/>
      <c r="L13" s="146"/>
    </row>
    <row r="14" spans="1:12">
      <c r="A14" s="153"/>
      <c r="B14" s="146"/>
      <c r="C14" s="149" t="s">
        <v>69</v>
      </c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1.25" customHeight="1">
      <c r="A15" s="146"/>
      <c r="B15" s="146"/>
      <c r="C15" s="146"/>
      <c r="D15" s="146"/>
      <c r="E15" s="154"/>
      <c r="F15" s="146"/>
      <c r="G15" s="146"/>
      <c r="H15" s="146"/>
      <c r="I15" s="146"/>
      <c r="J15" s="146"/>
      <c r="K15" s="146"/>
      <c r="L15" s="146"/>
    </row>
    <row r="16" spans="1:12" ht="15" customHeight="1">
      <c r="A16" s="146"/>
      <c r="B16" s="35" t="s">
        <v>60</v>
      </c>
      <c r="C16" s="32"/>
      <c r="D16" s="33"/>
      <c r="E16" s="154"/>
      <c r="F16" s="146"/>
      <c r="G16" s="146"/>
      <c r="H16" s="146"/>
      <c r="I16" s="146"/>
      <c r="J16" s="146"/>
      <c r="K16" s="146"/>
      <c r="L16" s="146"/>
    </row>
    <row r="17" spans="1:40" ht="15.75">
      <c r="A17" s="153"/>
      <c r="B17" s="60" t="s">
        <v>36</v>
      </c>
      <c r="C17" s="36" t="s">
        <v>37</v>
      </c>
      <c r="D17" s="61"/>
      <c r="E17" s="154"/>
      <c r="F17" s="146"/>
      <c r="G17" s="146"/>
      <c r="H17" s="146"/>
      <c r="I17" s="146"/>
      <c r="J17" s="146"/>
      <c r="K17" s="146"/>
      <c r="L17" s="146"/>
    </row>
    <row r="18" spans="1:40" ht="15.75">
      <c r="A18" s="153"/>
      <c r="B18" s="62">
        <v>-3</v>
      </c>
      <c r="C18" s="66">
        <f>2*B18+4</f>
        <v>-2</v>
      </c>
      <c r="D18" s="63"/>
      <c r="E18" s="154"/>
      <c r="F18" s="146"/>
      <c r="G18" s="146"/>
      <c r="H18" s="146"/>
      <c r="I18" s="146"/>
      <c r="J18" s="146"/>
      <c r="K18" s="146"/>
      <c r="L18" s="146"/>
    </row>
    <row r="19" spans="1:40" ht="15.75">
      <c r="A19" s="34" t="s">
        <v>35</v>
      </c>
      <c r="B19" s="64">
        <v>0</v>
      </c>
      <c r="C19" s="67">
        <f>2*B19+4</f>
        <v>4</v>
      </c>
      <c r="D19" s="65"/>
      <c r="E19" s="154"/>
      <c r="F19" s="146"/>
      <c r="G19" s="146"/>
      <c r="H19" s="146"/>
      <c r="I19" s="146"/>
      <c r="J19" s="146"/>
      <c r="K19" s="146"/>
      <c r="L19" s="146"/>
    </row>
    <row r="20" spans="1:40" ht="15.75">
      <c r="A20" s="153" t="s">
        <v>61</v>
      </c>
      <c r="B20" s="62">
        <v>1</v>
      </c>
      <c r="C20" s="66">
        <f>2*B20+4</f>
        <v>6</v>
      </c>
      <c r="D20" s="63"/>
      <c r="E20" s="154"/>
      <c r="F20" s="146"/>
      <c r="G20" s="146"/>
      <c r="H20" s="146"/>
      <c r="I20" s="146"/>
      <c r="J20" s="146"/>
      <c r="K20" s="146"/>
      <c r="L20" s="146"/>
    </row>
    <row r="21" spans="1:40" ht="15.75">
      <c r="A21" s="153"/>
      <c r="B21" s="64">
        <v>2</v>
      </c>
      <c r="C21" s="67">
        <f>2*B21+4</f>
        <v>8</v>
      </c>
      <c r="D21" s="65"/>
      <c r="E21" s="154"/>
      <c r="F21" s="146"/>
      <c r="G21" s="146"/>
      <c r="H21" s="146"/>
      <c r="I21" s="146"/>
      <c r="J21" s="146"/>
      <c r="K21" s="146"/>
      <c r="L21" s="146"/>
    </row>
    <row r="22" spans="1:40">
      <c r="A22" s="154"/>
      <c r="B22" s="154"/>
      <c r="C22" s="154"/>
      <c r="D22" s="154"/>
      <c r="E22" s="154"/>
      <c r="F22" s="146"/>
      <c r="G22" s="146"/>
      <c r="H22" s="146"/>
      <c r="I22" s="146"/>
      <c r="J22" s="146"/>
      <c r="K22" s="146"/>
      <c r="L22" s="146"/>
    </row>
    <row r="23" spans="1:40" ht="15">
      <c r="A23" s="131" t="s">
        <v>100</v>
      </c>
      <c r="B23" s="37"/>
      <c r="C23" s="37"/>
      <c r="D23" s="37"/>
      <c r="E23" s="37"/>
      <c r="F23" s="146"/>
      <c r="G23" s="146"/>
      <c r="H23" s="146"/>
      <c r="I23" s="146"/>
      <c r="J23" s="146"/>
      <c r="K23" s="146"/>
      <c r="L23" s="146"/>
    </row>
    <row r="24" spans="1:40" ht="15">
      <c r="A24" s="131" t="s">
        <v>63</v>
      </c>
      <c r="B24" s="37"/>
      <c r="C24" s="37"/>
      <c r="D24" s="37"/>
      <c r="E24" s="37"/>
      <c r="F24" s="42"/>
      <c r="K24" s="146"/>
      <c r="L24" s="146"/>
    </row>
    <row r="25" spans="1:40">
      <c r="A25" s="146"/>
      <c r="B25" s="146"/>
      <c r="C25" s="146"/>
      <c r="D25" s="146"/>
      <c r="E25" s="146"/>
      <c r="F25" s="146"/>
      <c r="K25" s="146"/>
      <c r="L25" s="146"/>
    </row>
    <row r="26" spans="1:40" ht="16.5" customHeight="1">
      <c r="A26" s="146"/>
      <c r="B26" s="40" t="s">
        <v>40</v>
      </c>
      <c r="C26" s="38"/>
      <c r="D26" s="39"/>
      <c r="E26" s="146"/>
      <c r="F26" s="146"/>
      <c r="K26" s="146"/>
      <c r="L26" s="146"/>
    </row>
    <row r="27" spans="1:40" ht="15.75">
      <c r="A27" s="146"/>
      <c r="B27" s="51" t="s">
        <v>36</v>
      </c>
      <c r="C27" s="57" t="s">
        <v>37</v>
      </c>
      <c r="D27" s="58"/>
      <c r="E27" s="146"/>
      <c r="F27" s="146"/>
      <c r="K27" s="146"/>
      <c r="L27" s="146"/>
    </row>
    <row r="28" spans="1:40" s="4" customFormat="1" ht="15.75">
      <c r="A28" s="146"/>
      <c r="B28" s="52">
        <v>-1</v>
      </c>
      <c r="C28" s="57">
        <f>-4*B28+2</f>
        <v>6</v>
      </c>
      <c r="D28" s="59"/>
      <c r="E28" s="146"/>
      <c r="F28" s="146"/>
      <c r="K28" s="146"/>
      <c r="L28" s="146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</row>
    <row r="29" spans="1:40" ht="15.75">
      <c r="A29" s="41" t="s">
        <v>62</v>
      </c>
      <c r="B29" s="52">
        <v>0</v>
      </c>
      <c r="C29" s="57">
        <f>-4*B29+2</f>
        <v>2</v>
      </c>
      <c r="D29" s="58"/>
      <c r="E29" s="146"/>
      <c r="F29" s="146"/>
      <c r="K29" s="146"/>
      <c r="L29" s="146"/>
    </row>
    <row r="30" spans="1:40" ht="15.75">
      <c r="A30" s="146"/>
      <c r="B30" s="52">
        <v>1</v>
      </c>
      <c r="C30" s="57">
        <f>-4*B30+2</f>
        <v>-2</v>
      </c>
      <c r="D30" s="58"/>
      <c r="E30" s="146"/>
      <c r="F30" s="146"/>
      <c r="K30" s="146"/>
      <c r="L30" s="146"/>
    </row>
    <row r="31" spans="1:40" ht="15.75">
      <c r="A31" s="146"/>
      <c r="B31" s="52">
        <v>2</v>
      </c>
      <c r="C31" s="57">
        <f>-4*B31+2</f>
        <v>-6</v>
      </c>
      <c r="D31" s="58"/>
      <c r="E31" s="146"/>
      <c r="F31" s="146"/>
      <c r="K31" s="146"/>
      <c r="L31" s="146"/>
    </row>
    <row r="32" spans="1:40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31" t="s">
        <v>101</v>
      </c>
      <c r="B33" s="37"/>
      <c r="C33" s="37"/>
      <c r="D33" s="37"/>
      <c r="E33" s="49"/>
      <c r="F33" s="146"/>
      <c r="G33" s="146"/>
      <c r="H33" s="146"/>
      <c r="I33" s="146"/>
      <c r="J33" s="146"/>
      <c r="K33" s="146"/>
      <c r="L33" s="146"/>
    </row>
    <row r="34" spans="1:12" ht="15">
      <c r="A34" s="131" t="s">
        <v>64</v>
      </c>
      <c r="B34" s="37"/>
      <c r="C34" s="37"/>
      <c r="D34" s="37"/>
      <c r="E34" s="37"/>
      <c r="F34" s="42"/>
      <c r="K34" s="146"/>
      <c r="L34" s="146"/>
    </row>
    <row r="35" spans="1:12">
      <c r="A35" s="146"/>
      <c r="B35" s="146"/>
      <c r="C35" s="146"/>
      <c r="D35" s="146"/>
      <c r="E35" s="146"/>
      <c r="F35" s="146"/>
      <c r="K35" s="146"/>
      <c r="L35" s="146"/>
    </row>
    <row r="36" spans="1:12">
      <c r="A36" s="146"/>
      <c r="B36" s="46" t="s">
        <v>65</v>
      </c>
      <c r="C36" s="44"/>
      <c r="D36" s="45"/>
      <c r="E36" s="146"/>
      <c r="F36" s="146"/>
      <c r="K36" s="146"/>
      <c r="L36" s="146"/>
    </row>
    <row r="37" spans="1:12" ht="15.75">
      <c r="A37" s="146"/>
      <c r="B37" s="51" t="s">
        <v>36</v>
      </c>
      <c r="C37" s="53" t="s">
        <v>37</v>
      </c>
      <c r="D37" s="54"/>
      <c r="E37" s="146"/>
      <c r="F37" s="146"/>
      <c r="K37" s="146"/>
      <c r="L37" s="146"/>
    </row>
    <row r="38" spans="1:12" ht="15.75">
      <c r="A38" s="146"/>
      <c r="B38" s="52">
        <v>-3</v>
      </c>
      <c r="C38" s="53">
        <f>0*B38+5</f>
        <v>5</v>
      </c>
      <c r="D38" s="54"/>
      <c r="E38" s="146"/>
      <c r="F38" s="146"/>
      <c r="K38" s="146"/>
      <c r="L38" s="146"/>
    </row>
    <row r="39" spans="1:12" ht="15.75">
      <c r="A39" s="43" t="s">
        <v>38</v>
      </c>
      <c r="B39" s="52">
        <v>0</v>
      </c>
      <c r="C39" s="53">
        <f>0*B39+5</f>
        <v>5</v>
      </c>
      <c r="D39" s="54"/>
      <c r="E39" s="146"/>
      <c r="F39" s="146"/>
      <c r="K39" s="146"/>
      <c r="L39" s="146"/>
    </row>
    <row r="40" spans="1:12" ht="15.75">
      <c r="A40" s="146"/>
      <c r="B40" s="52">
        <v>1</v>
      </c>
      <c r="C40" s="53">
        <f>0*B40+5</f>
        <v>5</v>
      </c>
      <c r="D40" s="54"/>
      <c r="E40" s="146"/>
      <c r="F40" s="146"/>
      <c r="K40" s="146"/>
      <c r="L40" s="146"/>
    </row>
    <row r="41" spans="1:12" ht="15.75">
      <c r="A41" s="146"/>
      <c r="B41" s="52">
        <v>2</v>
      </c>
      <c r="C41" s="55">
        <f>0*B41+5</f>
        <v>5</v>
      </c>
      <c r="D41" s="56"/>
      <c r="E41" s="146"/>
      <c r="F41" s="146"/>
      <c r="K41" s="146"/>
      <c r="L41" s="146"/>
    </row>
    <row r="42" spans="1:12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 ht="16.5">
      <c r="A43" s="131" t="s">
        <v>102</v>
      </c>
      <c r="B43" s="37"/>
      <c r="C43" s="37"/>
      <c r="D43" s="37"/>
      <c r="E43" s="37"/>
      <c r="F43" s="37"/>
      <c r="G43" s="146"/>
      <c r="H43" s="146"/>
      <c r="I43" s="146"/>
      <c r="J43" s="146"/>
      <c r="K43" s="146"/>
      <c r="L43" s="146"/>
    </row>
    <row r="44" spans="1:12" ht="15">
      <c r="A44" s="131" t="s">
        <v>66</v>
      </c>
      <c r="B44" s="37"/>
      <c r="C44" s="37"/>
      <c r="D44" s="37"/>
      <c r="E44" s="37"/>
      <c r="F44" s="37"/>
      <c r="G44" s="146"/>
      <c r="H44" s="146"/>
      <c r="I44" s="146"/>
      <c r="J44" s="146"/>
      <c r="K44" s="146"/>
      <c r="L44" s="146"/>
    </row>
    <row r="45" spans="1:12" s="146" customFormat="1"/>
    <row r="46" spans="1:12" s="146" customFormat="1"/>
    <row r="47" spans="1:12" s="146" customFormat="1"/>
    <row r="48" spans="1:12" s="146" customFormat="1"/>
    <row r="49" s="146" customFormat="1"/>
    <row r="50" s="146" customFormat="1"/>
    <row r="51" s="146" customFormat="1"/>
    <row r="52" s="146" customFormat="1"/>
    <row r="53" s="146" customFormat="1"/>
    <row r="54" s="146" customFormat="1"/>
    <row r="55" s="146" customFormat="1"/>
    <row r="56" s="146" customFormat="1"/>
    <row r="57" s="146" customFormat="1"/>
    <row r="58" s="146" customFormat="1"/>
    <row r="59" s="146" customFormat="1"/>
    <row r="60" s="146" customFormat="1"/>
    <row r="61" s="146" customFormat="1"/>
    <row r="62" s="146" customFormat="1"/>
    <row r="63" s="146" customFormat="1"/>
    <row r="64" s="146" customFormat="1"/>
    <row r="65" s="146" customFormat="1"/>
    <row r="66" s="146" customFormat="1"/>
    <row r="67" s="146" customFormat="1"/>
    <row r="68" s="146" customFormat="1"/>
    <row r="69" s="146" customFormat="1"/>
    <row r="70" s="146" customFormat="1"/>
    <row r="71" s="146" customFormat="1"/>
    <row r="72" s="146" customFormat="1"/>
    <row r="73" s="146" customFormat="1"/>
    <row r="74" s="146" customFormat="1"/>
    <row r="75" s="146" customFormat="1"/>
    <row r="76" s="146" customFormat="1"/>
    <row r="77" s="146" customFormat="1"/>
    <row r="78" s="146" customFormat="1"/>
    <row r="79" s="146" customFormat="1"/>
    <row r="80" s="146" customFormat="1"/>
    <row r="81" s="146" customFormat="1"/>
    <row r="82" s="146" customFormat="1"/>
    <row r="83" s="146" customFormat="1"/>
    <row r="84" s="146" customFormat="1"/>
    <row r="85" s="146" customFormat="1"/>
    <row r="86" s="146" customFormat="1"/>
    <row r="87" s="146" customFormat="1"/>
    <row r="88" s="146" customFormat="1"/>
    <row r="89" s="146" customFormat="1"/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S120"/>
  <sheetViews>
    <sheetView workbookViewId="0">
      <selection activeCell="L68" sqref="L68"/>
    </sheetView>
  </sheetViews>
  <sheetFormatPr defaultRowHeight="12.75"/>
  <cols>
    <col min="2" max="2" width="14.28515625" customWidth="1"/>
    <col min="6" max="6" width="12.7109375" customWidth="1"/>
    <col min="10" max="10" width="11.85546875" customWidth="1"/>
  </cols>
  <sheetData>
    <row r="1" spans="1:19" ht="19.5">
      <c r="A1" s="81" t="s">
        <v>70</v>
      </c>
      <c r="B1" s="70"/>
      <c r="C1" s="70"/>
      <c r="D1" s="70"/>
      <c r="E1" s="82" t="s">
        <v>39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">
      <c r="A3" s="83" t="s">
        <v>75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>
      <c r="A5" s="70" t="s">
        <v>41</v>
      </c>
      <c r="B5" s="70"/>
      <c r="C5" s="70"/>
      <c r="D5" s="70"/>
      <c r="E5" s="70"/>
      <c r="F5" s="70"/>
      <c r="G5" s="70"/>
      <c r="H5" s="70" t="s">
        <v>43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>
      <c r="A6" s="84" t="s">
        <v>36</v>
      </c>
      <c r="B6" s="84" t="s">
        <v>37</v>
      </c>
      <c r="C6" s="70"/>
      <c r="D6" s="70"/>
      <c r="E6" s="70"/>
      <c r="F6" s="70"/>
      <c r="G6" s="70"/>
      <c r="H6" s="84" t="s">
        <v>36</v>
      </c>
      <c r="I6" s="84" t="s">
        <v>37</v>
      </c>
      <c r="J6" s="84"/>
      <c r="K6" s="70"/>
      <c r="L6" s="70"/>
      <c r="M6" s="70"/>
      <c r="N6" s="70"/>
      <c r="O6" s="70"/>
      <c r="P6" s="70"/>
      <c r="Q6" s="70"/>
      <c r="R6" s="70"/>
      <c r="S6" s="70"/>
    </row>
    <row r="7" spans="1:19">
      <c r="A7" s="84">
        <v>0</v>
      </c>
      <c r="B7" s="76">
        <f>-A7-2</f>
        <v>-2</v>
      </c>
      <c r="C7" s="76"/>
      <c r="D7" s="70"/>
      <c r="E7" s="70"/>
      <c r="F7" s="70"/>
      <c r="G7" s="70"/>
      <c r="H7" s="84">
        <v>0</v>
      </c>
      <c r="I7" s="76">
        <f>0*H7+2</f>
        <v>2</v>
      </c>
      <c r="J7" s="76"/>
      <c r="K7" s="70"/>
      <c r="L7" s="70"/>
      <c r="M7" s="70"/>
      <c r="N7" s="70"/>
      <c r="O7" s="70"/>
      <c r="P7" s="70"/>
      <c r="Q7" s="70"/>
      <c r="R7" s="70"/>
      <c r="S7" s="70"/>
    </row>
    <row r="8" spans="1:19">
      <c r="A8" s="84">
        <v>1</v>
      </c>
      <c r="B8" s="76">
        <f>-A8-2</f>
        <v>-3</v>
      </c>
      <c r="C8" s="76"/>
      <c r="D8" s="70"/>
      <c r="E8" s="70"/>
      <c r="F8" s="91"/>
      <c r="G8" s="92"/>
      <c r="H8" s="84">
        <v>1</v>
      </c>
      <c r="I8" s="76">
        <f>0*H8+2</f>
        <v>2</v>
      </c>
      <c r="J8" s="76"/>
      <c r="K8" s="70"/>
      <c r="L8" s="70"/>
      <c r="M8" s="70"/>
      <c r="N8" s="70"/>
      <c r="O8" s="70"/>
      <c r="P8" s="70"/>
      <c r="Q8" s="70"/>
      <c r="R8" s="70"/>
      <c r="S8" s="70"/>
    </row>
    <row r="9" spans="1:19">
      <c r="A9" s="84">
        <v>2</v>
      </c>
      <c r="B9" s="76">
        <f>-A9-2</f>
        <v>-4</v>
      </c>
      <c r="C9" s="76"/>
      <c r="D9" s="70"/>
      <c r="E9" s="70"/>
      <c r="F9" s="11"/>
      <c r="G9" s="11"/>
      <c r="H9" s="84">
        <v>2</v>
      </c>
      <c r="I9" s="76">
        <f>0*H9+2</f>
        <v>2</v>
      </c>
      <c r="J9" s="76"/>
      <c r="K9" s="70"/>
      <c r="L9" s="70"/>
      <c r="M9" s="70"/>
      <c r="N9" s="70"/>
      <c r="O9" s="70"/>
      <c r="P9" s="70"/>
      <c r="Q9" s="70"/>
      <c r="R9" s="70"/>
      <c r="S9" s="70"/>
    </row>
    <row r="10" spans="1:19" ht="15">
      <c r="A10" s="84">
        <v>3</v>
      </c>
      <c r="B10" s="76">
        <f>-A10-2</f>
        <v>-5</v>
      </c>
      <c r="C10" s="76"/>
      <c r="D10" s="70"/>
      <c r="E10" s="70"/>
      <c r="F10" s="93"/>
      <c r="G10" s="94"/>
      <c r="H10" s="84">
        <v>3</v>
      </c>
      <c r="I10" s="76">
        <f>0*H10+2</f>
        <v>2</v>
      </c>
      <c r="J10" s="76"/>
      <c r="K10" s="70"/>
      <c r="L10" s="70"/>
      <c r="M10" s="70"/>
      <c r="N10" s="70"/>
      <c r="O10" s="70"/>
      <c r="P10" s="70"/>
      <c r="Q10" s="70"/>
      <c r="R10" s="70"/>
      <c r="S10" s="70"/>
    </row>
    <row r="11" spans="1:19">
      <c r="A11" s="8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>
      <c r="A17" s="70"/>
      <c r="B17" s="70"/>
      <c r="C17" s="70"/>
      <c r="D17" s="70"/>
      <c r="E17" s="70"/>
      <c r="F17" s="70"/>
      <c r="G17" s="86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5" customHeight="1">
      <c r="A18" s="70"/>
      <c r="B18" s="123" t="s">
        <v>42</v>
      </c>
      <c r="C18" s="70"/>
      <c r="D18" s="70"/>
      <c r="E18" s="70"/>
      <c r="F18" s="70"/>
      <c r="G18" s="70"/>
      <c r="H18" s="70"/>
      <c r="I18" s="70"/>
      <c r="J18" s="80" t="s">
        <v>42</v>
      </c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5">
      <c r="A19" s="84"/>
      <c r="B19" s="90" t="str">
        <f>IF(OR(B18="?",B18=""),"",IF(LOWER(B18)="DECRESCENTE","Certo!","Errado!"))</f>
        <v/>
      </c>
      <c r="C19" s="70"/>
      <c r="D19" s="70"/>
      <c r="E19" s="70"/>
      <c r="F19" s="70"/>
      <c r="G19" s="70"/>
      <c r="H19" s="70"/>
      <c r="I19" s="87"/>
      <c r="J19" s="88" t="str">
        <f>IF(OR(J18="?",J18=""),"",IF(LOWER(J18)="CONSTANTE","Certo","Errado"))</f>
        <v/>
      </c>
      <c r="K19" s="70"/>
      <c r="L19" s="70"/>
      <c r="M19" s="70"/>
      <c r="N19" s="70"/>
      <c r="O19" s="70"/>
      <c r="P19" s="70"/>
      <c r="Q19" s="70"/>
      <c r="R19" s="70"/>
      <c r="S19" s="70"/>
    </row>
    <row r="20" spans="1:19">
      <c r="A20" s="84"/>
      <c r="B20" s="89"/>
      <c r="C20" s="70"/>
      <c r="D20" s="70"/>
      <c r="E20" s="70"/>
      <c r="F20" s="70"/>
      <c r="G20" s="70"/>
      <c r="H20" s="70"/>
      <c r="I20" s="70"/>
      <c r="J20" s="11"/>
      <c r="K20" s="70"/>
      <c r="L20" s="70"/>
      <c r="M20" s="70"/>
      <c r="N20" s="70"/>
      <c r="O20" s="70"/>
      <c r="P20" s="70"/>
      <c r="Q20" s="70"/>
      <c r="R20" s="70"/>
      <c r="S20" s="70"/>
    </row>
    <row r="21" spans="1:19">
      <c r="A21" s="84"/>
      <c r="B21" s="7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70" t="s">
        <v>44</v>
      </c>
      <c r="B22" s="70"/>
      <c r="C22" s="70"/>
      <c r="D22" s="70"/>
      <c r="E22" s="70"/>
      <c r="F22" s="70"/>
      <c r="G22" s="70"/>
      <c r="H22" s="70" t="s">
        <v>45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>
      <c r="A23" s="84" t="s">
        <v>36</v>
      </c>
      <c r="B23" s="84" t="s">
        <v>37</v>
      </c>
      <c r="C23" s="70"/>
      <c r="D23" s="70"/>
      <c r="E23" s="70"/>
      <c r="F23" s="70"/>
      <c r="G23" s="70"/>
      <c r="H23" s="84" t="s">
        <v>36</v>
      </c>
      <c r="I23" s="84" t="s">
        <v>37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>
      <c r="A24" s="84">
        <v>0</v>
      </c>
      <c r="B24" s="76">
        <f>-2*A24</f>
        <v>0</v>
      </c>
      <c r="C24" s="70"/>
      <c r="D24" s="70"/>
      <c r="E24" s="70"/>
      <c r="F24" s="70"/>
      <c r="G24" s="70"/>
      <c r="H24" s="84">
        <v>0</v>
      </c>
      <c r="I24" s="76">
        <f>4*H24</f>
        <v>0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>
      <c r="A25" s="84">
        <v>1</v>
      </c>
      <c r="B25" s="76">
        <f>-2*A25</f>
        <v>-2</v>
      </c>
      <c r="C25" s="70"/>
      <c r="D25" s="70"/>
      <c r="E25" s="70"/>
      <c r="F25" s="70"/>
      <c r="G25" s="70"/>
      <c r="H25" s="84">
        <v>1</v>
      </c>
      <c r="I25" s="76">
        <f>4*H25</f>
        <v>4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>
      <c r="A26" s="84">
        <v>2</v>
      </c>
      <c r="B26" s="76">
        <f>-2*A26</f>
        <v>-4</v>
      </c>
      <c r="C26" s="70"/>
      <c r="D26" s="70"/>
      <c r="E26" s="70"/>
      <c r="F26" s="70"/>
      <c r="G26" s="70"/>
      <c r="H26" s="84">
        <v>2</v>
      </c>
      <c r="I26" s="76">
        <f>4*H26</f>
        <v>8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>
      <c r="A27" s="84">
        <v>3</v>
      </c>
      <c r="B27" s="76">
        <f>-2*A27</f>
        <v>-6</v>
      </c>
      <c r="C27" s="70"/>
      <c r="D27" s="70"/>
      <c r="E27" s="70"/>
      <c r="F27" s="70"/>
      <c r="G27" s="70"/>
      <c r="H27" s="84">
        <v>3</v>
      </c>
      <c r="I27" s="76">
        <f>4*H27</f>
        <v>12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5">
      <c r="A35" s="70"/>
      <c r="B35" s="124" t="s">
        <v>42</v>
      </c>
      <c r="C35" s="70"/>
      <c r="D35" s="70"/>
      <c r="E35" s="70"/>
      <c r="F35" s="70"/>
      <c r="G35" s="70"/>
      <c r="H35" s="70"/>
      <c r="I35" s="70"/>
      <c r="J35" s="80" t="s">
        <v>42</v>
      </c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5">
      <c r="A36" s="70"/>
      <c r="B36" s="90" t="str">
        <f>IF(OR(B35="?",B35=""),"",IF(LOWER(B35)="DECRESCENTE","Certo!","Errado!"))</f>
        <v/>
      </c>
      <c r="C36" s="70"/>
      <c r="D36" s="70"/>
      <c r="E36" s="70"/>
      <c r="F36" s="70"/>
      <c r="G36" s="70"/>
      <c r="H36" s="70"/>
      <c r="I36" s="70"/>
      <c r="J36" s="88" t="str">
        <f>IF(OR(J35="?",J35=""),"",IF(LOWER(J35)="CRESCENTE","Certo!","Errado!"))</f>
        <v/>
      </c>
      <c r="K36" s="70"/>
      <c r="L36" s="70"/>
      <c r="M36" s="70"/>
      <c r="N36" s="70"/>
      <c r="O36" s="70"/>
      <c r="P36" s="70"/>
      <c r="Q36" s="70"/>
      <c r="R36" s="70"/>
      <c r="S36" s="70"/>
    </row>
    <row r="37" spans="1:19">
      <c r="A37" s="70"/>
      <c r="B37" s="11"/>
      <c r="C37" s="70"/>
      <c r="D37" s="70"/>
      <c r="E37" s="70"/>
      <c r="F37" s="70"/>
      <c r="G37" s="70"/>
      <c r="H37" s="70"/>
      <c r="I37" s="70"/>
      <c r="J37" s="11"/>
      <c r="K37" s="70"/>
      <c r="L37" s="70"/>
      <c r="M37" s="70"/>
      <c r="N37" s="70"/>
      <c r="O37" s="70"/>
      <c r="P37" s="70"/>
      <c r="Q37" s="70"/>
      <c r="R37" s="70"/>
      <c r="S37" s="70"/>
    </row>
    <row r="38" spans="1:19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>
      <c r="A39" s="70" t="s">
        <v>46</v>
      </c>
      <c r="B39" s="70"/>
      <c r="C39" s="70"/>
      <c r="D39" s="70"/>
      <c r="E39" s="70"/>
      <c r="F39" s="70"/>
      <c r="G39" s="70"/>
      <c r="H39" s="70" t="s">
        <v>47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>
      <c r="A40" s="84" t="s">
        <v>36</v>
      </c>
      <c r="B40" s="84" t="s">
        <v>37</v>
      </c>
      <c r="C40" s="70"/>
      <c r="D40" s="70"/>
      <c r="E40" s="70"/>
      <c r="F40" s="70"/>
      <c r="G40" s="70"/>
      <c r="H40" s="84" t="s">
        <v>36</v>
      </c>
      <c r="I40" s="84" t="s">
        <v>37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>
      <c r="A41" s="84">
        <v>0</v>
      </c>
      <c r="B41" s="76">
        <f>A41+1</f>
        <v>1</v>
      </c>
      <c r="C41" s="70"/>
      <c r="D41" s="70"/>
      <c r="E41" s="70"/>
      <c r="F41" s="70"/>
      <c r="G41" s="70"/>
      <c r="H41" s="84">
        <v>0</v>
      </c>
      <c r="I41" s="76">
        <f>0*H41+3</f>
        <v>3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>
      <c r="A42" s="84">
        <v>1</v>
      </c>
      <c r="B42" s="76">
        <f>A42+1</f>
        <v>2</v>
      </c>
      <c r="C42" s="70"/>
      <c r="D42" s="70"/>
      <c r="E42" s="70"/>
      <c r="F42" s="70"/>
      <c r="G42" s="70"/>
      <c r="H42" s="84">
        <v>1</v>
      </c>
      <c r="I42" s="76">
        <f>0*H42+3</f>
        <v>3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>
      <c r="A43" s="84">
        <v>2</v>
      </c>
      <c r="B43" s="76">
        <f>A43+1</f>
        <v>3</v>
      </c>
      <c r="C43" s="70"/>
      <c r="D43" s="70"/>
      <c r="E43" s="70"/>
      <c r="F43" s="70"/>
      <c r="G43" s="70"/>
      <c r="H43" s="84">
        <v>2</v>
      </c>
      <c r="I43" s="76">
        <f>0*H43+3</f>
        <v>3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>
      <c r="A44" s="84">
        <v>3</v>
      </c>
      <c r="B44" s="76">
        <f>A44+1</f>
        <v>4</v>
      </c>
      <c r="C44" s="70"/>
      <c r="D44" s="70"/>
      <c r="E44" s="70"/>
      <c r="F44" s="70"/>
      <c r="G44" s="70"/>
      <c r="H44" s="84">
        <v>3</v>
      </c>
      <c r="I44" s="76">
        <f>0*H44+3</f>
        <v>3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>
      <c r="A52" s="70"/>
      <c r="B52" s="80" t="s">
        <v>42</v>
      </c>
      <c r="C52" s="70"/>
      <c r="D52" s="70"/>
      <c r="E52" s="70"/>
      <c r="F52" s="70"/>
      <c r="G52" s="70"/>
      <c r="H52" s="70"/>
      <c r="I52" s="70"/>
      <c r="J52" s="80" t="s">
        <v>42</v>
      </c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15">
      <c r="A53" s="70"/>
      <c r="B53" s="88" t="str">
        <f>IF(OR(B52="?",B52=""),"",IF(LOWER(B52)="CRESCENTE","Certo","Errado"))</f>
        <v/>
      </c>
      <c r="C53" s="70"/>
      <c r="D53" s="70"/>
      <c r="E53" s="70"/>
      <c r="F53" s="70"/>
      <c r="G53" s="70"/>
      <c r="H53" s="70"/>
      <c r="I53" s="70"/>
      <c r="J53" s="88" t="str">
        <f>IF(OR(J52="?",J52=""),"",IF(LOWER(J52)="CONSTANTE","Certo!","Errado"))</f>
        <v/>
      </c>
      <c r="K53" s="70"/>
      <c r="L53" s="70"/>
      <c r="M53" s="70"/>
      <c r="N53" s="70"/>
      <c r="O53" s="70"/>
      <c r="P53" s="70"/>
      <c r="Q53" s="70"/>
      <c r="R53" s="70"/>
      <c r="S53" s="70"/>
    </row>
    <row r="54" spans="1:19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19" s="146" customFormat="1"/>
    <row r="69" spans="1:19" s="146" customFormat="1"/>
    <row r="70" spans="1:19" s="146" customFormat="1"/>
    <row r="71" spans="1:19" s="146" customFormat="1"/>
    <row r="72" spans="1:19" s="146" customFormat="1"/>
    <row r="73" spans="1:19" s="146" customFormat="1"/>
    <row r="74" spans="1:19" s="146" customFormat="1"/>
    <row r="75" spans="1:19" s="146" customFormat="1"/>
    <row r="76" spans="1:19" s="146" customFormat="1"/>
    <row r="77" spans="1:19" s="146" customFormat="1"/>
    <row r="78" spans="1:19" s="146" customFormat="1"/>
    <row r="79" spans="1:19" s="146" customFormat="1"/>
    <row r="80" spans="1:19" s="146" customFormat="1"/>
    <row r="81" s="146" customFormat="1"/>
    <row r="82" s="146" customFormat="1"/>
    <row r="83" s="146" customFormat="1"/>
    <row r="84" s="146" customFormat="1"/>
    <row r="85" s="146" customFormat="1"/>
    <row r="86" s="146" customFormat="1"/>
    <row r="87" s="146" customFormat="1"/>
    <row r="88" s="146" customFormat="1"/>
    <row r="89" s="146" customFormat="1"/>
    <row r="90" s="146" customFormat="1"/>
    <row r="91" s="146" customFormat="1"/>
    <row r="92" s="146" customFormat="1"/>
    <row r="93" s="146" customFormat="1"/>
    <row r="94" s="146" customFormat="1"/>
    <row r="95" s="146" customFormat="1"/>
    <row r="96" s="146" customFormat="1"/>
    <row r="97" s="146" customFormat="1"/>
    <row r="98" s="146" customFormat="1"/>
    <row r="99" s="146" customFormat="1"/>
    <row r="100" s="146" customFormat="1"/>
    <row r="101" s="146" customFormat="1"/>
    <row r="102" s="146" customFormat="1"/>
    <row r="103" s="146" customFormat="1"/>
    <row r="104" s="146" customFormat="1"/>
    <row r="105" s="146" customFormat="1"/>
    <row r="106" s="146" customFormat="1"/>
    <row r="107" s="146" customFormat="1"/>
    <row r="108" s="146" customFormat="1"/>
    <row r="109" s="146" customFormat="1"/>
    <row r="110" s="146" customFormat="1"/>
    <row r="111" s="146" customFormat="1"/>
    <row r="112" s="146" customFormat="1"/>
    <row r="113" s="146" customFormat="1"/>
    <row r="114" s="146" customFormat="1"/>
    <row r="115" s="146" customFormat="1"/>
    <row r="116" s="146" customFormat="1"/>
    <row r="117" s="146" customFormat="1"/>
    <row r="118" s="146" customFormat="1"/>
    <row r="119" s="146" customFormat="1"/>
    <row r="120" s="146" customFormat="1"/>
  </sheetData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M168"/>
  <sheetViews>
    <sheetView workbookViewId="0">
      <selection activeCell="C14" sqref="C14"/>
    </sheetView>
  </sheetViews>
  <sheetFormatPr defaultRowHeight="12.75"/>
  <cols>
    <col min="3" max="3" width="18.5703125" customWidth="1"/>
    <col min="15" max="39" width="9.140625" style="146"/>
  </cols>
  <sheetData>
    <row r="1" spans="1:14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>
      <c r="A2" s="70"/>
      <c r="B2" s="70"/>
      <c r="C2" s="70"/>
      <c r="D2" s="132" t="s">
        <v>48</v>
      </c>
      <c r="E2" s="71"/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.75">
      <c r="A4" s="70"/>
      <c r="B4" s="72" t="s">
        <v>77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.75">
      <c r="A5" s="70"/>
      <c r="B5" s="72" t="s">
        <v>49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>
      <c r="A6" s="70"/>
      <c r="B6" s="70"/>
      <c r="C6" s="70"/>
      <c r="D6" s="70"/>
      <c r="E6" s="70"/>
      <c r="F6" s="70"/>
      <c r="G6" s="70"/>
      <c r="H6" s="73"/>
      <c r="I6" s="70"/>
      <c r="J6" s="70"/>
      <c r="K6" s="70"/>
      <c r="L6" s="70"/>
      <c r="M6" s="70"/>
      <c r="N6" s="70"/>
    </row>
    <row r="7" spans="1:14" ht="15.75">
      <c r="A7" s="70"/>
      <c r="B7" s="74" t="s">
        <v>51</v>
      </c>
      <c r="C7" s="74"/>
      <c r="D7" s="74" t="s">
        <v>50</v>
      </c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20.25" customHeight="1">
      <c r="A9" s="70"/>
      <c r="B9" s="75" t="s">
        <v>53</v>
      </c>
      <c r="C9" s="121" t="s">
        <v>42</v>
      </c>
      <c r="D9" s="70"/>
      <c r="E9" s="76"/>
      <c r="F9" s="70"/>
      <c r="G9" s="70"/>
      <c r="H9" s="70"/>
      <c r="I9" s="70"/>
      <c r="J9" s="70"/>
      <c r="K9" s="70"/>
      <c r="L9" s="70"/>
      <c r="M9" s="70"/>
      <c r="N9" s="70"/>
    </row>
    <row r="10" spans="1:14" ht="19.5" customHeight="1">
      <c r="A10" s="70"/>
      <c r="B10" s="70"/>
      <c r="C10" s="77" t="str">
        <f>IF(OR(C9="?",C9=""),"",IF(LOWER(C9)="22","PARABÉNS!","TENTE OUTRA VEZ!"))</f>
        <v/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5.75">
      <c r="A11" s="70"/>
      <c r="B11" s="74" t="s">
        <v>73</v>
      </c>
      <c r="C11" s="74"/>
      <c r="D11" s="74" t="s">
        <v>52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9.5" customHeight="1">
      <c r="A13" s="70"/>
      <c r="B13" s="75" t="s">
        <v>53</v>
      </c>
      <c r="C13" s="121"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21.75" customHeight="1">
      <c r="A14" s="70"/>
      <c r="B14" s="70"/>
      <c r="C14" s="78" t="str">
        <f>IF(OR(C13="?",C13=""),"",IF(LOWER(C13)="0","EXCELENTE!!!","CONTINUE TENTANDO!"))</f>
        <v>EXCELENTE!!!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5.75">
      <c r="A15" s="70"/>
      <c r="B15" s="74" t="s">
        <v>54</v>
      </c>
      <c r="C15" s="74"/>
      <c r="D15" s="74" t="s">
        <v>55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20.25" customHeight="1">
      <c r="A17" s="70"/>
      <c r="B17" s="75" t="s">
        <v>53</v>
      </c>
      <c r="C17" s="121" t="s">
        <v>42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21" customHeight="1">
      <c r="A18" s="70"/>
      <c r="B18" s="70"/>
      <c r="C18" s="79" t="str">
        <f>IF(OR(C17="?",C17=""),"",IF(LOWER(C17)="-2","GENIAL!!!","Não Foi Desta Vez!"))</f>
        <v/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5.75">
      <c r="A19" s="70"/>
      <c r="B19" s="74" t="s">
        <v>72</v>
      </c>
      <c r="C19" s="74"/>
      <c r="D19" s="74" t="s">
        <v>56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8" customHeight="1">
      <c r="A21" s="70"/>
      <c r="B21" s="75" t="s">
        <v>53</v>
      </c>
      <c r="C21" s="121" t="s">
        <v>42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21.75" customHeight="1">
      <c r="A22" s="70"/>
      <c r="B22" s="70"/>
      <c r="C22" s="77" t="str">
        <f>IF(OR(C21="?",C21=""),"",IF(LOWER(C21)="-4","CERTÍSSIMO!","ERRADÍSSIMO!"))</f>
        <v/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9.5" customHeight="1">
      <c r="A23" s="70"/>
      <c r="B23" s="74" t="s">
        <v>71</v>
      </c>
      <c r="C23" s="74"/>
      <c r="D23" s="74" t="s">
        <v>74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8" customHeight="1">
      <c r="A25" s="70"/>
      <c r="B25" s="75" t="s">
        <v>53</v>
      </c>
      <c r="C25" s="122" t="s">
        <v>42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ht="18" customHeight="1">
      <c r="A26" s="70"/>
      <c r="B26" s="70"/>
      <c r="C26" s="79" t="str">
        <f>IF(OR(C25="?",C25=""),"",IF(LOWER(C25)="7","VOCÊ APRENDEU!","MAIS ATENÇÃO!"))</f>
        <v/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s="146" customFormat="1"/>
    <row r="31" spans="1:14" s="146" customFormat="1"/>
    <row r="32" spans="1:14" s="146" customFormat="1"/>
    <row r="33" s="146" customFormat="1"/>
    <row r="34" s="146" customFormat="1"/>
    <row r="35" s="146" customFormat="1"/>
    <row r="36" s="146" customFormat="1"/>
    <row r="37" s="146" customFormat="1"/>
    <row r="38" s="146" customFormat="1"/>
    <row r="39" s="146" customFormat="1"/>
    <row r="40" s="146" customFormat="1"/>
    <row r="41" s="146" customFormat="1"/>
    <row r="42" s="146" customFormat="1"/>
    <row r="43" s="146" customFormat="1"/>
    <row r="44" s="146" customFormat="1"/>
    <row r="45" s="146" customFormat="1"/>
    <row r="46" s="146" customFormat="1"/>
    <row r="47" s="146" customFormat="1"/>
    <row r="48" s="146" customFormat="1"/>
    <row r="49" s="146" customFormat="1"/>
    <row r="50" s="146" customFormat="1"/>
    <row r="51" s="146" customFormat="1"/>
    <row r="52" s="146" customFormat="1"/>
    <row r="53" s="146" customFormat="1"/>
    <row r="54" s="146" customFormat="1"/>
    <row r="55" s="146" customFormat="1"/>
    <row r="56" s="146" customFormat="1"/>
    <row r="57" s="146" customFormat="1"/>
    <row r="58" s="146" customFormat="1"/>
    <row r="59" s="146" customFormat="1"/>
    <row r="60" s="146" customFormat="1"/>
    <row r="61" s="146" customFormat="1"/>
    <row r="62" s="146" customFormat="1"/>
    <row r="63" s="146" customFormat="1"/>
    <row r="64" s="146" customFormat="1"/>
    <row r="65" s="146" customFormat="1"/>
    <row r="66" s="146" customFormat="1"/>
    <row r="67" s="146" customFormat="1"/>
    <row r="68" s="146" customFormat="1"/>
    <row r="69" s="146" customFormat="1"/>
    <row r="70" s="146" customFormat="1"/>
    <row r="71" s="146" customFormat="1"/>
    <row r="72" s="146" customFormat="1"/>
    <row r="73" s="146" customFormat="1"/>
    <row r="74" s="146" customFormat="1"/>
    <row r="75" s="146" customFormat="1"/>
    <row r="76" s="146" customFormat="1"/>
    <row r="77" s="146" customFormat="1"/>
    <row r="78" s="146" customFormat="1"/>
    <row r="79" s="146" customFormat="1"/>
    <row r="80" s="146" customFormat="1"/>
    <row r="81" s="146" customFormat="1"/>
    <row r="82" s="146" customFormat="1"/>
    <row r="83" s="146" customFormat="1"/>
    <row r="84" s="146" customFormat="1"/>
    <row r="85" s="146" customFormat="1"/>
    <row r="86" s="146" customFormat="1"/>
    <row r="87" s="146" customFormat="1"/>
    <row r="88" s="146" customFormat="1"/>
    <row r="89" s="146" customFormat="1"/>
    <row r="90" s="146" customFormat="1"/>
    <row r="91" s="146" customFormat="1"/>
    <row r="92" s="146" customFormat="1"/>
    <row r="93" s="146" customFormat="1"/>
    <row r="94" s="146" customFormat="1"/>
    <row r="95" s="146" customFormat="1"/>
    <row r="96" s="146" customFormat="1"/>
    <row r="97" s="146" customFormat="1"/>
    <row r="98" s="146" customFormat="1"/>
    <row r="99" s="146" customFormat="1"/>
    <row r="100" s="146" customFormat="1"/>
    <row r="101" s="146" customFormat="1"/>
    <row r="102" s="146" customFormat="1"/>
    <row r="103" s="146" customFormat="1"/>
    <row r="104" s="146" customFormat="1"/>
    <row r="105" s="146" customFormat="1"/>
    <row r="106" s="146" customFormat="1"/>
    <row r="107" s="146" customFormat="1"/>
    <row r="108" s="146" customFormat="1"/>
    <row r="109" s="146" customFormat="1"/>
    <row r="110" s="146" customFormat="1"/>
    <row r="111" s="146" customFormat="1"/>
    <row r="112" s="146" customFormat="1"/>
    <row r="113" s="146" customFormat="1"/>
    <row r="114" s="146" customFormat="1"/>
    <row r="115" s="146" customFormat="1"/>
    <row r="116" s="146" customFormat="1"/>
    <row r="117" s="146" customFormat="1"/>
    <row r="118" s="146" customFormat="1"/>
    <row r="119" s="146" customFormat="1"/>
    <row r="120" s="146" customFormat="1"/>
    <row r="121" s="146" customFormat="1"/>
    <row r="122" s="146" customFormat="1"/>
    <row r="123" s="146" customFormat="1"/>
    <row r="124" s="146" customFormat="1"/>
    <row r="125" s="146" customFormat="1"/>
    <row r="126" s="146" customFormat="1"/>
    <row r="127" s="146" customFormat="1"/>
    <row r="128" s="146" customFormat="1"/>
    <row r="129" s="146" customFormat="1"/>
    <row r="130" s="146" customFormat="1"/>
    <row r="131" s="146" customFormat="1"/>
    <row r="132" s="146" customFormat="1"/>
    <row r="133" s="146" customFormat="1"/>
    <row r="134" s="146" customFormat="1"/>
    <row r="135" s="146" customFormat="1"/>
    <row r="136" s="146" customFormat="1"/>
    <row r="137" s="146" customFormat="1"/>
    <row r="138" s="146" customFormat="1"/>
    <row r="139" s="146" customFormat="1"/>
    <row r="140" s="146" customFormat="1"/>
    <row r="141" s="146" customFormat="1"/>
    <row r="142" s="146" customFormat="1"/>
    <row r="143" s="146" customFormat="1"/>
    <row r="144" s="146" customFormat="1"/>
    <row r="145" s="146" customFormat="1"/>
    <row r="146" s="146" customFormat="1"/>
    <row r="147" s="146" customFormat="1"/>
    <row r="148" s="146" customFormat="1"/>
    <row r="149" s="146" customFormat="1"/>
    <row r="150" s="146" customFormat="1"/>
    <row r="151" s="146" customFormat="1"/>
    <row r="152" s="146" customFormat="1"/>
    <row r="153" s="146" customFormat="1"/>
    <row r="154" s="146" customFormat="1"/>
    <row r="155" s="146" customFormat="1"/>
    <row r="156" s="146" customFormat="1"/>
    <row r="157" s="146" customFormat="1"/>
    <row r="158" s="146" customFormat="1"/>
    <row r="159" s="146" customFormat="1"/>
    <row r="160" s="146" customFormat="1"/>
    <row r="161" s="146" customFormat="1"/>
    <row r="162" s="146" customFormat="1"/>
    <row r="163" s="146" customFormat="1"/>
    <row r="164" s="146" customFormat="1"/>
    <row r="165" s="146" customFormat="1"/>
    <row r="166" s="146" customFormat="1"/>
    <row r="167" s="146" customFormat="1"/>
    <row r="168" s="146" customFormat="1"/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AK72"/>
  <sheetViews>
    <sheetView workbookViewId="0">
      <selection activeCell="R18" sqref="R18"/>
    </sheetView>
  </sheetViews>
  <sheetFormatPr defaultRowHeight="12.75"/>
  <cols>
    <col min="1" max="1" width="4.140625" customWidth="1"/>
    <col min="2" max="2" width="11.5703125" customWidth="1"/>
    <col min="3" max="4" width="9.5703125" customWidth="1"/>
    <col min="7" max="7" width="3.28515625" customWidth="1"/>
    <col min="8" max="8" width="17.85546875" customWidth="1"/>
    <col min="10" max="10" width="12" customWidth="1"/>
    <col min="11" max="11" width="12.28515625" customWidth="1"/>
    <col min="12" max="12" width="2.7109375" customWidth="1"/>
    <col min="13" max="13" width="14" customWidth="1"/>
    <col min="17" max="37" width="9.140625" style="146"/>
  </cols>
  <sheetData>
    <row r="1" spans="1:16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>
      <c r="A2" s="95"/>
      <c r="B2" s="95"/>
      <c r="C2" s="95"/>
      <c r="D2" s="95"/>
      <c r="E2" s="96" t="s">
        <v>80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>
      <c r="A4" s="95"/>
      <c r="B4" s="97" t="s">
        <v>81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4.25">
      <c r="A5" s="95"/>
      <c r="B5" s="97" t="s">
        <v>82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6.5">
      <c r="A7" s="95"/>
      <c r="B7" s="97" t="s">
        <v>83</v>
      </c>
      <c r="C7" s="95"/>
      <c r="D7" s="95"/>
      <c r="E7" s="95"/>
      <c r="F7" s="95"/>
      <c r="G7" s="95"/>
      <c r="H7" s="95"/>
      <c r="I7" s="95"/>
      <c r="J7" s="95"/>
      <c r="K7" s="120" t="s">
        <v>42</v>
      </c>
      <c r="L7" s="133" t="str">
        <f>IF(OR(K7="?",K7=""),"",IF(LOWER(K7)="SIM","PARABÉNS!","TENTE OUTRA VEZ!"))</f>
        <v/>
      </c>
      <c r="M7" s="98"/>
      <c r="N7" s="95"/>
      <c r="O7" s="95"/>
      <c r="P7" s="95"/>
    </row>
    <row r="8" spans="1:16" ht="14.25">
      <c r="A8" s="95"/>
      <c r="B8" s="97" t="s">
        <v>85</v>
      </c>
      <c r="C8" s="95"/>
      <c r="D8" s="95"/>
      <c r="E8" s="95"/>
      <c r="F8" s="95"/>
      <c r="G8" s="95"/>
      <c r="H8" s="95"/>
      <c r="I8" s="95"/>
      <c r="J8" s="95"/>
      <c r="K8" s="95" t="s">
        <v>103</v>
      </c>
      <c r="L8" s="95"/>
      <c r="M8" s="95"/>
      <c r="N8" s="95"/>
      <c r="O8" s="95"/>
      <c r="P8" s="95"/>
    </row>
    <row r="9" spans="1:16" ht="15">
      <c r="A9" s="95"/>
      <c r="B9" s="99"/>
      <c r="C9" s="99"/>
      <c r="D9" s="99"/>
      <c r="E9" s="99"/>
      <c r="F9" s="99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16.5">
      <c r="A10" s="95"/>
      <c r="B10" s="110" t="s">
        <v>84</v>
      </c>
      <c r="C10" s="111">
        <v>22</v>
      </c>
      <c r="D10" s="111">
        <v>18.8</v>
      </c>
      <c r="E10" s="111">
        <v>16.5</v>
      </c>
      <c r="F10" s="116" t="s">
        <v>42</v>
      </c>
      <c r="G10" s="95"/>
      <c r="H10" s="100" t="str">
        <f>IF(OR(F10="?",F10=""),"",IF(LOWER(F10)="18,8","Muito Bem!","Confira Outra Vez!"))</f>
        <v/>
      </c>
      <c r="I10" s="95"/>
      <c r="J10" s="95"/>
      <c r="K10" s="95"/>
      <c r="L10" s="95"/>
      <c r="M10" s="95"/>
      <c r="N10" s="95"/>
      <c r="O10" s="95"/>
      <c r="P10" s="95"/>
    </row>
    <row r="11" spans="1:16" ht="16.5">
      <c r="A11" s="95"/>
      <c r="B11" s="112" t="s">
        <v>86</v>
      </c>
      <c r="C11" s="113">
        <v>28.6</v>
      </c>
      <c r="D11" s="113">
        <v>35.42</v>
      </c>
      <c r="E11" s="113">
        <v>41.3</v>
      </c>
      <c r="F11" s="117" t="s">
        <v>42</v>
      </c>
      <c r="G11" s="95"/>
      <c r="H11" s="101" t="str">
        <f>IF(OR(F11="?",F11=""),"",IF(LOWER(F11)="28,6","PARABÉNS!","TENTE OUTRA VEZ!"))</f>
        <v/>
      </c>
      <c r="I11" s="95"/>
      <c r="J11" s="95"/>
      <c r="K11" s="95"/>
      <c r="L11" s="95"/>
      <c r="M11" s="95"/>
      <c r="N11" s="95"/>
      <c r="O11" s="95"/>
      <c r="P11" s="95"/>
    </row>
    <row r="12" spans="1:16" ht="15.75">
      <c r="A12" s="95"/>
      <c r="B12" s="114" t="s">
        <v>87</v>
      </c>
      <c r="C12" s="115">
        <v>32.799999999999997</v>
      </c>
      <c r="D12" s="115">
        <v>20.53</v>
      </c>
      <c r="E12" s="115">
        <v>40.35</v>
      </c>
      <c r="F12" s="118" t="s">
        <v>42</v>
      </c>
      <c r="G12" s="95"/>
      <c r="H12" s="102" t="str">
        <f>IF(OR(F12="?",F12=""),"",IF(LOWER(F12)="40,35","GENIAL!!!","ERROU!!!"))</f>
        <v/>
      </c>
      <c r="I12" s="95"/>
      <c r="J12" s="95"/>
      <c r="K12" s="95"/>
      <c r="L12" s="95"/>
      <c r="M12" s="95"/>
      <c r="N12" s="95"/>
      <c r="O12" s="95"/>
      <c r="P12" s="95"/>
    </row>
    <row r="13" spans="1:16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14.25">
      <c r="A14" s="95"/>
      <c r="B14" s="103" t="s">
        <v>89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5.75">
      <c r="A15" s="95"/>
      <c r="B15" s="103" t="s">
        <v>88</v>
      </c>
      <c r="C15" s="95"/>
      <c r="D15" s="95"/>
      <c r="E15" s="95"/>
      <c r="F15" s="95"/>
      <c r="G15" s="95"/>
      <c r="H15" s="95"/>
      <c r="I15" s="95"/>
      <c r="J15" s="95"/>
      <c r="K15" s="119" t="s">
        <v>42</v>
      </c>
      <c r="L15" s="104"/>
      <c r="M15" s="105" t="str">
        <f>IF(OR(K15="?",K15=""),"",IF(LOWER(K15)="SIM","PARABÉNS!","TENTE OUTRA VEZ!"))</f>
        <v/>
      </c>
      <c r="N15" s="95"/>
      <c r="O15" s="95"/>
      <c r="P15" s="95"/>
    </row>
    <row r="16" spans="1:16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ht="14.25">
      <c r="A17" s="95"/>
      <c r="B17" s="106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5.75">
      <c r="A18" s="95"/>
      <c r="B18" s="106" t="s">
        <v>90</v>
      </c>
      <c r="C18" s="95"/>
      <c r="D18" s="95"/>
      <c r="E18" s="107"/>
      <c r="F18" s="137" t="s">
        <v>42</v>
      </c>
      <c r="G18" s="95"/>
      <c r="H18" s="108" t="str">
        <f>IF(OR(F18="?",F18=""),"",IF(LOWER(F18)="16,35","PARABÉNS!","TENTE OUTRA VEZ!"))</f>
        <v/>
      </c>
      <c r="I18" s="95"/>
      <c r="J18" s="95"/>
      <c r="K18" s="95"/>
      <c r="L18" s="95"/>
      <c r="M18" s="95"/>
      <c r="N18" s="95"/>
      <c r="O18" s="95"/>
      <c r="P18" s="95"/>
    </row>
    <row r="19" spans="1:16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ht="14.25">
      <c r="A20" s="95"/>
      <c r="B20" s="106" t="s">
        <v>92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4.25">
      <c r="A21" s="95"/>
      <c r="B21" s="106" t="s">
        <v>93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4.25">
      <c r="A22" s="95"/>
      <c r="B22" s="106" t="s">
        <v>94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ht="15">
      <c r="A23" s="95"/>
      <c r="B23" s="106" t="s">
        <v>95</v>
      </c>
      <c r="C23" s="95"/>
      <c r="D23" s="95"/>
      <c r="E23" s="95"/>
      <c r="F23" s="95"/>
      <c r="G23" s="95"/>
      <c r="H23" s="95"/>
      <c r="I23" s="95"/>
      <c r="J23" s="95"/>
      <c r="K23" s="119" t="s">
        <v>42</v>
      </c>
      <c r="L23" s="95"/>
      <c r="M23" s="109" t="str">
        <f>IF(OR(K23="?",K23=""),"",IF(LOWER(K23)="CONSTANTE","Que bom você aprendeu!","Que pena você errou!!"))</f>
        <v/>
      </c>
      <c r="N23" s="95"/>
      <c r="O23" s="95"/>
      <c r="P23" s="95"/>
    </row>
    <row r="24" spans="1:16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146" customFormat="1"/>
    <row r="38" spans="1:16" s="146" customFormat="1"/>
    <row r="39" spans="1:16" s="146" customFormat="1"/>
    <row r="40" spans="1:16" s="146" customFormat="1"/>
    <row r="41" spans="1:16" s="146" customFormat="1"/>
    <row r="42" spans="1:16" s="146" customFormat="1"/>
    <row r="43" spans="1:16" s="146" customFormat="1"/>
    <row r="44" spans="1:16" s="146" customFormat="1"/>
    <row r="45" spans="1:16" s="146" customFormat="1"/>
    <row r="46" spans="1:16" s="146" customFormat="1"/>
    <row r="47" spans="1:16" s="146" customFormat="1"/>
    <row r="48" spans="1:16" s="146" customFormat="1"/>
    <row r="49" s="146" customFormat="1"/>
    <row r="50" s="146" customFormat="1"/>
    <row r="51" s="146" customFormat="1"/>
    <row r="52" s="146" customFormat="1"/>
    <row r="53" s="146" customFormat="1"/>
    <row r="54" s="146" customFormat="1"/>
    <row r="55" s="146" customFormat="1"/>
    <row r="56" s="146" customFormat="1"/>
    <row r="57" s="146" customFormat="1"/>
    <row r="58" s="146" customFormat="1"/>
    <row r="59" s="146" customFormat="1"/>
    <row r="60" s="146" customFormat="1"/>
    <row r="61" s="146" customFormat="1"/>
    <row r="62" s="146" customFormat="1"/>
    <row r="63" s="146" customFormat="1"/>
    <row r="64" s="146" customFormat="1"/>
    <row r="65" s="146" customFormat="1"/>
    <row r="66" s="146" customFormat="1"/>
    <row r="67" s="146" customFormat="1"/>
    <row r="68" s="146" customFormat="1"/>
    <row r="69" s="146" customFormat="1"/>
    <row r="70" s="146" customFormat="1"/>
    <row r="71" s="146" customFormat="1"/>
    <row r="72" s="146" customFormat="1"/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BJ191"/>
  <sheetViews>
    <sheetView zoomScale="110" workbookViewId="0">
      <selection activeCell="T5" sqref="T5"/>
    </sheetView>
  </sheetViews>
  <sheetFormatPr defaultRowHeight="12.75"/>
  <cols>
    <col min="3" max="3" width="2" customWidth="1"/>
    <col min="19" max="62" width="9.140625" style="146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1"/>
      <c r="B2" s="1"/>
      <c r="C2" s="1"/>
      <c r="D2" s="125" t="s">
        <v>96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/>
      <c r="B3" s="1"/>
      <c r="C3" s="1"/>
      <c r="D3" s="125" t="s">
        <v>97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26" t="s">
        <v>98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26" t="s">
        <v>106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1"/>
      <c r="B7" s="1"/>
      <c r="C7" s="1"/>
      <c r="D7" s="1"/>
      <c r="E7" s="1"/>
      <c r="F7" s="127" t="s">
        <v>99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3.25">
      <c r="A10" s="1"/>
      <c r="B10" s="1"/>
      <c r="C10" s="1"/>
      <c r="D10" s="128" t="s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>
      <c r="A11" s="1"/>
      <c r="B11" s="1"/>
      <c r="C11" s="1"/>
      <c r="D11" s="135" t="s">
        <v>104</v>
      </c>
      <c r="E11" s="134"/>
      <c r="F11" s="134"/>
      <c r="G11" s="134"/>
      <c r="H11" s="134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39" t="s">
        <v>108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3.25">
      <c r="A16" s="1"/>
      <c r="B16" s="1"/>
      <c r="C16" s="1"/>
      <c r="D16" s="128" t="s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.75">
      <c r="A17" s="1"/>
      <c r="B17" s="1"/>
      <c r="C17" s="1"/>
      <c r="D17" s="135" t="s">
        <v>105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39" t="s">
        <v>108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3.25">
      <c r="A25" s="1"/>
      <c r="B25" s="1"/>
      <c r="C25" s="1"/>
      <c r="D25" s="155" t="s">
        <v>109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.75">
      <c r="A26" s="1"/>
      <c r="B26" s="1"/>
      <c r="C26" s="1"/>
      <c r="D26" s="156" t="s">
        <v>110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146" customFormat="1" ht="15" customHeight="1"/>
    <row r="40" spans="1:18" s="146" customFormat="1"/>
    <row r="41" spans="1:18" s="146" customFormat="1"/>
    <row r="42" spans="1:18" s="146" customFormat="1"/>
    <row r="43" spans="1:18" s="146" customFormat="1"/>
    <row r="44" spans="1:18" s="146" customFormat="1"/>
    <row r="45" spans="1:18" s="146" customFormat="1"/>
    <row r="46" spans="1:18" s="146" customFormat="1"/>
    <row r="47" spans="1:18" s="146" customFormat="1"/>
    <row r="48" spans="1:18" s="146" customFormat="1"/>
    <row r="49" s="146" customFormat="1"/>
    <row r="50" s="146" customFormat="1"/>
    <row r="51" s="146" customFormat="1"/>
    <row r="52" s="146" customFormat="1"/>
    <row r="53" s="146" customFormat="1"/>
    <row r="54" s="146" customFormat="1"/>
    <row r="55" s="146" customFormat="1"/>
    <row r="56" s="146" customFormat="1"/>
    <row r="57" s="146" customFormat="1"/>
    <row r="58" s="146" customFormat="1"/>
    <row r="59" s="146" customFormat="1"/>
    <row r="60" s="146" customFormat="1"/>
    <row r="61" s="146" customFormat="1"/>
    <row r="62" s="146" customFormat="1"/>
    <row r="63" s="146" customFormat="1"/>
    <row r="64" s="146" customFormat="1"/>
    <row r="65" s="146" customFormat="1"/>
    <row r="66" s="146" customFormat="1"/>
    <row r="67" s="146" customFormat="1"/>
    <row r="68" s="146" customFormat="1"/>
    <row r="69" s="146" customFormat="1"/>
    <row r="70" s="146" customFormat="1"/>
    <row r="71" s="146" customFormat="1"/>
    <row r="72" s="146" customFormat="1"/>
    <row r="73" s="146" customFormat="1"/>
    <row r="74" s="146" customFormat="1"/>
    <row r="75" s="146" customFormat="1"/>
    <row r="76" s="146" customFormat="1"/>
    <row r="77" s="146" customFormat="1"/>
    <row r="78" s="146" customFormat="1"/>
    <row r="79" s="146" customFormat="1"/>
    <row r="80" s="146" customFormat="1"/>
    <row r="81" s="146" customFormat="1"/>
    <row r="82" s="146" customFormat="1"/>
    <row r="83" s="146" customFormat="1"/>
    <row r="84" s="146" customFormat="1"/>
    <row r="85" s="146" customFormat="1"/>
    <row r="86" s="146" customFormat="1"/>
    <row r="87" s="146" customFormat="1"/>
    <row r="88" s="146" customFormat="1"/>
    <row r="89" s="146" customFormat="1"/>
    <row r="90" s="146" customFormat="1"/>
    <row r="91" s="146" customFormat="1"/>
    <row r="92" s="146" customFormat="1"/>
    <row r="93" s="146" customFormat="1"/>
    <row r="94" s="146" customFormat="1"/>
    <row r="95" s="146" customFormat="1"/>
    <row r="96" s="146" customFormat="1"/>
    <row r="97" s="146" customFormat="1"/>
    <row r="98" s="146" customFormat="1"/>
    <row r="99" s="146" customFormat="1"/>
    <row r="100" s="146" customFormat="1"/>
    <row r="101" s="146" customFormat="1"/>
    <row r="102" s="146" customFormat="1"/>
    <row r="103" s="146" customFormat="1"/>
    <row r="104" s="146" customFormat="1"/>
    <row r="105" s="146" customFormat="1"/>
    <row r="106" s="146" customFormat="1"/>
    <row r="107" s="146" customFormat="1"/>
    <row r="108" s="146" customFormat="1"/>
    <row r="109" s="146" customFormat="1"/>
    <row r="110" s="146" customFormat="1"/>
    <row r="111" s="146" customFormat="1"/>
    <row r="112" s="146" customFormat="1"/>
    <row r="113" s="146" customFormat="1"/>
    <row r="114" s="146" customFormat="1"/>
    <row r="115" s="146" customFormat="1"/>
    <row r="116" s="146" customFormat="1"/>
    <row r="117" s="146" customFormat="1"/>
    <row r="118" s="146" customFormat="1"/>
    <row r="119" s="146" customFormat="1"/>
    <row r="120" s="146" customFormat="1"/>
    <row r="121" s="146" customFormat="1"/>
    <row r="122" s="146" customFormat="1"/>
    <row r="123" s="146" customFormat="1"/>
    <row r="124" s="146" customFormat="1"/>
    <row r="125" s="146" customFormat="1"/>
    <row r="126" s="146" customFormat="1"/>
    <row r="127" s="146" customFormat="1"/>
    <row r="128" s="146" customFormat="1"/>
    <row r="129" s="146" customFormat="1"/>
    <row r="130" s="146" customFormat="1"/>
    <row r="131" s="146" customFormat="1"/>
    <row r="132" s="146" customFormat="1"/>
    <row r="133" s="146" customFormat="1"/>
    <row r="134" s="146" customFormat="1"/>
    <row r="135" s="146" customFormat="1"/>
    <row r="136" s="146" customFormat="1"/>
    <row r="137" s="146" customFormat="1"/>
    <row r="138" s="146" customFormat="1"/>
    <row r="139" s="146" customFormat="1"/>
    <row r="140" s="146" customFormat="1"/>
    <row r="141" s="146" customFormat="1"/>
    <row r="142" s="146" customFormat="1"/>
    <row r="143" s="146" customFormat="1"/>
    <row r="144" s="146" customFormat="1"/>
    <row r="145" s="146" customFormat="1"/>
    <row r="146" s="146" customFormat="1"/>
    <row r="147" s="146" customFormat="1"/>
    <row r="148" s="146" customFormat="1"/>
    <row r="149" s="146" customFormat="1"/>
    <row r="150" s="146" customFormat="1"/>
    <row r="151" s="146" customFormat="1"/>
    <row r="152" s="146" customFormat="1"/>
    <row r="153" s="146" customFormat="1"/>
    <row r="154" s="146" customFormat="1"/>
    <row r="155" s="146" customFormat="1"/>
    <row r="156" s="146" customFormat="1"/>
    <row r="157" s="146" customFormat="1"/>
    <row r="158" s="146" customFormat="1"/>
    <row r="159" s="146" customFormat="1"/>
    <row r="160" s="146" customFormat="1"/>
    <row r="161" s="146" customFormat="1"/>
    <row r="162" s="146" customFormat="1"/>
    <row r="163" s="146" customFormat="1"/>
    <row r="164" s="146" customFormat="1"/>
    <row r="165" s="146" customFormat="1"/>
    <row r="166" s="146" customFormat="1"/>
    <row r="167" s="146" customFormat="1"/>
    <row r="168" s="146" customFormat="1"/>
    <row r="169" s="146" customFormat="1"/>
    <row r="170" s="146" customFormat="1"/>
    <row r="171" s="146" customFormat="1"/>
    <row r="172" s="146" customFormat="1"/>
    <row r="173" s="146" customFormat="1"/>
    <row r="174" s="146" customFormat="1"/>
    <row r="175" s="146" customFormat="1"/>
    <row r="176" s="146" customFormat="1"/>
    <row r="177" s="146" customFormat="1"/>
    <row r="178" s="146" customFormat="1"/>
    <row r="179" s="146" customFormat="1"/>
    <row r="180" s="146" customFormat="1"/>
    <row r="181" s="146" customFormat="1"/>
    <row r="182" s="146" customFormat="1"/>
    <row r="183" s="146" customFormat="1"/>
    <row r="184" s="146" customFormat="1"/>
    <row r="185" s="146" customFormat="1"/>
    <row r="186" s="146" customFormat="1"/>
    <row r="187" s="146" customFormat="1"/>
    <row r="188" s="146" customFormat="1"/>
    <row r="189" s="146" customFormat="1"/>
    <row r="190" s="146" customFormat="1"/>
    <row r="191" s="146" customFormat="1"/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Inicio</vt:lpstr>
      <vt:lpstr>Apresentação</vt:lpstr>
      <vt:lpstr>Função do 1º Grau</vt:lpstr>
      <vt:lpstr>CLASSIFICAÇÃO DAS FUNÇÕES DO 1º</vt:lpstr>
      <vt:lpstr>Exercícios</vt:lpstr>
      <vt:lpstr>Cálculo Mental</vt:lpstr>
      <vt:lpstr>Investigação</vt:lpstr>
      <vt:lpstr>Créditos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Tania Michel Pereira</cp:lastModifiedBy>
  <dcterms:created xsi:type="dcterms:W3CDTF">2010-09-07T19:20:49Z</dcterms:created>
  <dcterms:modified xsi:type="dcterms:W3CDTF">2023-09-22T17:24:17Z</dcterms:modified>
</cp:coreProperties>
</file>