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fernando\"/>
    </mc:Choice>
  </mc:AlternateContent>
  <xr:revisionPtr revIDLastSave="0" documentId="8_{F89593AB-2706-4E0D-BAFF-D6E0E0D5EAFC}" xr6:coauthVersionLast="47" xr6:coauthVersionMax="47" xr10:uidLastSave="{00000000-0000-0000-0000-000000000000}"/>
  <bookViews>
    <workbookView xWindow="-120" yWindow="-120" windowWidth="20730" windowHeight="11040" tabRatio="786"/>
  </bookViews>
  <sheets>
    <sheet name="Introdução" sheetId="7" r:id="rId1"/>
    <sheet name="Exem_D(A,B)" sheetId="1" r:id="rId2"/>
    <sheet name="Exem_Área_tri" sheetId="2" r:id="rId3"/>
    <sheet name="Exer_distância e área" sheetId="3" r:id="rId4"/>
    <sheet name="Equação da Reta1" sheetId="6" r:id="rId5"/>
    <sheet name="ou Equação da Reta2" sheetId="8" r:id="rId6"/>
    <sheet name="Autoria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" l="1"/>
  <c r="I15" i="3"/>
  <c r="H5" i="3"/>
  <c r="B22" i="3"/>
  <c r="B20" i="3"/>
  <c r="C20" i="3"/>
  <c r="B22" i="2"/>
  <c r="H21" i="2"/>
  <c r="F21" i="2"/>
  <c r="N18" i="2"/>
  <c r="N19" i="2"/>
  <c r="N20" i="2"/>
  <c r="M20" i="2"/>
  <c r="L20" i="2"/>
  <c r="M19" i="2"/>
  <c r="L19" i="2"/>
  <c r="M18" i="2"/>
  <c r="L18" i="2"/>
  <c r="E24" i="2" s="1"/>
  <c r="E25" i="2" s="1"/>
  <c r="O12" i="8"/>
  <c r="Q11" i="8"/>
  <c r="O11" i="8"/>
  <c r="Q10" i="8"/>
  <c r="O10" i="8"/>
  <c r="H5" i="6"/>
  <c r="I13" i="8"/>
  <c r="K11" i="8"/>
  <c r="K10" i="8"/>
  <c r="K12" i="8" s="1"/>
  <c r="I11" i="8"/>
  <c r="I10" i="8"/>
  <c r="I12" i="8"/>
  <c r="I5" i="8"/>
  <c r="E11" i="8"/>
  <c r="E10" i="8"/>
  <c r="C10" i="8"/>
  <c r="H27" i="8"/>
  <c r="O19" i="8"/>
  <c r="M19" i="8"/>
  <c r="M20" i="8" s="1"/>
  <c r="O18" i="8"/>
  <c r="O20" i="8" s="1"/>
  <c r="M18" i="8"/>
  <c r="M17" i="8"/>
  <c r="O17" i="8"/>
  <c r="L7" i="2"/>
  <c r="L5" i="2"/>
  <c r="C10" i="2"/>
  <c r="C11" i="2" s="1"/>
  <c r="C12" i="2"/>
  <c r="B10" i="2"/>
  <c r="E9" i="1"/>
  <c r="D19" i="6"/>
  <c r="D20" i="6"/>
  <c r="C18" i="6"/>
  <c r="D18" i="6"/>
  <c r="C19" i="6"/>
  <c r="D21" i="6" s="1"/>
  <c r="C21" i="6"/>
  <c r="C20" i="6"/>
  <c r="X10" i="6"/>
  <c r="W11" i="6"/>
  <c r="T11" i="6"/>
  <c r="P11" i="6"/>
  <c r="V10" i="6"/>
  <c r="T10" i="6"/>
  <c r="R10" i="6"/>
  <c r="P10" i="6"/>
  <c r="J11" i="6"/>
  <c r="J10" i="6"/>
  <c r="M10" i="6"/>
  <c r="M11" i="6"/>
  <c r="J14" i="1"/>
  <c r="F13" i="1"/>
  <c r="D13" i="1"/>
  <c r="F14" i="1"/>
  <c r="B11" i="1"/>
  <c r="N25" i="1" s="1"/>
  <c r="B14" i="1"/>
  <c r="B12" i="1"/>
  <c r="B13" i="1" s="1"/>
  <c r="D12" i="1"/>
  <c r="M11" i="1"/>
  <c r="J25" i="1"/>
  <c r="D10" i="1" s="1"/>
  <c r="D11" i="1"/>
  <c r="E11" i="1"/>
  <c r="H28" i="6"/>
  <c r="D17" i="6" s="1"/>
  <c r="E12" i="1"/>
  <c r="L25" i="1"/>
  <c r="D14" i="1"/>
  <c r="B12" i="2"/>
  <c r="B13" i="2" s="1"/>
  <c r="M10" i="2"/>
  <c r="M11" i="2"/>
  <c r="M9" i="2"/>
  <c r="J28" i="6"/>
  <c r="L28" i="6"/>
  <c r="R11" i="6"/>
  <c r="L27" i="8"/>
  <c r="D10" i="2"/>
  <c r="K13" i="8" l="1"/>
  <c r="W9" i="8" s="1"/>
  <c r="J27" i="8"/>
  <c r="C14" i="6"/>
  <c r="O16" i="8" l="1"/>
  <c r="B15" i="8"/>
  <c r="R13" i="8"/>
  <c r="S11" i="8"/>
  <c r="Q12" i="8" s="1"/>
</calcChain>
</file>

<file path=xl/comments1.xml><?xml version="1.0" encoding="utf-8"?>
<comments xmlns="http://schemas.openxmlformats.org/spreadsheetml/2006/main">
  <authors>
    <author>Fernando</author>
  </authors>
  <commentList>
    <comment ref="G5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Troque os valores das coordenadas dos dois pontos e obeserve os passos, do 1º ao 3ºpara obter o valor da hipotenusa que corresponde exatamente à distância entre os dois  pontos fornecidos, até você entender como se  pode calcular a distância entre dois pontos, a partir das coordenadas dos pontos.</t>
        </r>
      </text>
    </comment>
  </commentList>
</comments>
</file>

<file path=xl/comments2.xml><?xml version="1.0" encoding="utf-8"?>
<comments xmlns="http://schemas.openxmlformats.org/spreadsheetml/2006/main">
  <authors>
    <author>Fernando</author>
  </authors>
  <commentList>
    <comment ref="I18" authorId="0" shapeId="0">
      <text>
        <r>
          <rPr>
            <sz val="8"/>
            <color indexed="81"/>
            <rFont val="Tahoma"/>
          </rPr>
          <t>Preencha as células amarelas  com os vértives do triângulo.</t>
        </r>
      </text>
    </comment>
    <comment ref="E25" authorId="0" shapeId="0">
      <text>
        <r>
          <rPr>
            <sz val="8"/>
            <color indexed="81"/>
            <rFont val="Tahoma"/>
            <family val="2"/>
          </rPr>
          <t>Observação:  A área do triângulo é o módulo do determinante dividido por 2.</t>
        </r>
        <r>
          <rPr>
            <b/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Fernando</author>
  </authors>
  <commentList>
    <comment ref="G5" authorId="0" shapeId="0">
      <text>
        <r>
          <rPr>
            <sz val="8"/>
            <color indexed="81"/>
            <rFont val="Tahoma"/>
          </rPr>
          <t>Troque os valores das coordenadas x e y dos dois pontos e obeserve os passos, do 1º ao 5º para obter a equação da reta que passa por dois pontos. Repita o processo de troca de valores de x e y  até você entender como se encontrar a equação da reta que passa por dois pontos conhecidos.Faça tantos exemplos quanto você precisar.</t>
        </r>
      </text>
    </comment>
  </commentList>
</comments>
</file>

<file path=xl/comments4.xml><?xml version="1.0" encoding="utf-8"?>
<comments xmlns="http://schemas.openxmlformats.org/spreadsheetml/2006/main">
  <authors>
    <author>Fernando</author>
  </authors>
  <commentList>
    <comment ref="G7" authorId="0" shapeId="0">
      <text>
        <r>
          <rPr>
            <sz val="8"/>
            <color indexed="81"/>
            <rFont val="Tahoma"/>
          </rPr>
          <t>Troque os valores das coordenadas x e y dos dois pontos e obeserve os passos, do 1º ao 5º para obter a equação da reta que passa por dois pontos. Repita o processo de troca de valores de x e y  até você entender como se encontrar a equação da reta que passa por dois pontos conhecidos.Faça tantos exemplos quanto você precisar para entender.</t>
        </r>
      </text>
    </comment>
  </commentList>
</comments>
</file>

<file path=xl/sharedStrings.xml><?xml version="1.0" encoding="utf-8"?>
<sst xmlns="http://schemas.openxmlformats.org/spreadsheetml/2006/main" count="157" uniqueCount="86">
  <si>
    <t>Geometria Analítica</t>
  </si>
  <si>
    <t>1 - Introdução</t>
  </si>
  <si>
    <t>2 - Coordenadas cartesianas no plano</t>
  </si>
  <si>
    <t>Distância entre dois pontos</t>
  </si>
  <si>
    <t>1- A distância entre os pontos A(1,0) e B(4,4) vale:</t>
  </si>
  <si>
    <t>Fernando Boze dos Santos</t>
  </si>
  <si>
    <t>(</t>
  </si>
  <si>
    <t>;</t>
  </si>
  <si>
    <t>)</t>
  </si>
  <si>
    <t>Agora é a sua vez de praticar o que lhe foi apresentado:</t>
  </si>
  <si>
    <t>x</t>
  </si>
  <si>
    <t>y</t>
  </si>
  <si>
    <t>,</t>
  </si>
  <si>
    <t xml:space="preserve">A Geometria Analítica é uma parte da Matemática , que através de processos particulares , estabelece as relações existentes entre a Álgebra e a Geometria. Desse modo , uma reta , uma circunferência ou uma figura podem ter suas propriedades estudadas através de métodos algébricos .Os estudos iniciais da Geometria Analítica se deram no século XVII , e devem-se ao filósofo e matemático francês René Descartes (1596 - 1650), inventor das coordenadas cartesianas (assim chamadas em sua homenagem), que permitiram a representação numérica de propriedades geométricas. Fonte: http://www.algosobre.com.br/matematica/geometria-analitica.html </t>
  </si>
  <si>
    <t>y2</t>
  </si>
  <si>
    <t>y3</t>
  </si>
  <si>
    <t>Curso de Extensão  Materiais Virtuais Interativos - Unijuí e NTE/Ijuí - RS</t>
  </si>
  <si>
    <t>Entre com as coordenadas do primeiro ponto.</t>
  </si>
  <si>
    <t>Entre com as coordenadas do segunda ponto.</t>
  </si>
  <si>
    <t>A=(</t>
  </si>
  <si>
    <t>B=(</t>
  </si>
  <si>
    <t>&lt;= Equação encontrada</t>
  </si>
  <si>
    <t>P=(</t>
  </si>
  <si>
    <t>=</t>
  </si>
  <si>
    <r>
      <rPr>
        <i/>
        <sz val="16"/>
        <color indexed="10"/>
        <rFont val="Times New Roman"/>
        <family val="1"/>
      </rPr>
      <t>y</t>
    </r>
    <r>
      <rPr>
        <i/>
        <vertAlign val="subscript"/>
        <sz val="16"/>
        <color indexed="10"/>
        <rFont val="Times New Roman"/>
        <family val="1"/>
      </rPr>
      <t>A</t>
    </r>
    <r>
      <rPr>
        <sz val="16"/>
        <color indexed="10"/>
        <rFont val="Times New Roman"/>
        <family val="1"/>
      </rPr>
      <t>=</t>
    </r>
  </si>
  <si>
    <r>
      <rPr>
        <i/>
        <sz val="16"/>
        <color indexed="60"/>
        <rFont val="Times New Roman"/>
        <family val="1"/>
      </rPr>
      <t>y</t>
    </r>
    <r>
      <rPr>
        <i/>
        <vertAlign val="subscript"/>
        <sz val="16"/>
        <color indexed="60"/>
        <rFont val="Times New Roman"/>
        <family val="1"/>
      </rPr>
      <t>B</t>
    </r>
    <r>
      <rPr>
        <i/>
        <sz val="16"/>
        <color indexed="60"/>
        <rFont val="Times New Roman"/>
        <family val="1"/>
      </rPr>
      <t>=</t>
    </r>
  </si>
  <si>
    <r>
      <t>x</t>
    </r>
    <r>
      <rPr>
        <b/>
        <i/>
        <vertAlign val="subscript"/>
        <sz val="16"/>
        <color indexed="17"/>
        <rFont val="Times New Roman"/>
        <family val="1"/>
      </rPr>
      <t>B</t>
    </r>
    <r>
      <rPr>
        <b/>
        <i/>
        <sz val="16"/>
        <color indexed="17"/>
        <rFont val="Times New Roman"/>
        <family val="1"/>
      </rPr>
      <t>=</t>
    </r>
  </si>
  <si>
    <t>e</t>
  </si>
  <si>
    <t>2º Fórmulas:</t>
  </si>
  <si>
    <t>3º   Valores que entram na fórmula:</t>
  </si>
  <si>
    <r>
      <rPr>
        <b/>
        <i/>
        <sz val="16"/>
        <color indexed="51"/>
        <rFont val="Times New Roman"/>
        <family val="1"/>
      </rPr>
      <t>a</t>
    </r>
    <r>
      <rPr>
        <b/>
        <i/>
        <sz val="16"/>
        <color indexed="8"/>
        <rFont val="Times New Roman"/>
        <family val="1"/>
      </rPr>
      <t>=</t>
    </r>
  </si>
  <si>
    <r>
      <rPr>
        <b/>
        <i/>
        <sz val="16"/>
        <color indexed="40"/>
        <rFont val="Times New Roman"/>
        <family val="1"/>
      </rPr>
      <t>b</t>
    </r>
    <r>
      <rPr>
        <b/>
        <i/>
        <sz val="16"/>
        <color indexed="23"/>
        <rFont val="Times New Roman"/>
        <family val="1"/>
      </rPr>
      <t>=</t>
    </r>
  </si>
  <si>
    <r>
      <t xml:space="preserve">Precisamos encontrar  os valores de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e 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da equação  da reta que tem a forma </t>
    </r>
    <r>
      <rPr>
        <i/>
        <sz val="18"/>
        <rFont val="Times New Roman"/>
        <family val="1"/>
      </rPr>
      <t>y=</t>
    </r>
    <r>
      <rPr>
        <b/>
        <i/>
        <sz val="18"/>
        <color indexed="51"/>
        <rFont val="Times New Roman"/>
        <family val="1"/>
      </rPr>
      <t>a</t>
    </r>
    <r>
      <rPr>
        <i/>
        <sz val="18"/>
        <rFont val="Times New Roman"/>
        <family val="1"/>
      </rPr>
      <t>x+</t>
    </r>
    <r>
      <rPr>
        <b/>
        <i/>
        <sz val="18"/>
        <color indexed="40"/>
        <rFont val="Times New Roman"/>
        <family val="1"/>
      </rPr>
      <t>b</t>
    </r>
    <r>
      <rPr>
        <b/>
        <i/>
        <sz val="18"/>
        <rFont val="Times New Roman"/>
        <family val="1"/>
      </rPr>
      <t>.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Para isto precisamos utilizar os valores  de x e y dos pontos A e B  fornecidos.</t>
    </r>
  </si>
  <si>
    <r>
      <t>x</t>
    </r>
    <r>
      <rPr>
        <b/>
        <i/>
        <vertAlign val="subscript"/>
        <sz val="16"/>
        <color indexed="56"/>
        <rFont val="Times New Roman"/>
        <family val="1"/>
      </rPr>
      <t>A</t>
    </r>
    <r>
      <rPr>
        <b/>
        <i/>
        <sz val="16"/>
        <color indexed="56"/>
        <rFont val="Times New Roman"/>
        <family val="1"/>
      </rPr>
      <t>=</t>
    </r>
  </si>
  <si>
    <r>
      <rPr>
        <i/>
        <sz val="16"/>
        <color indexed="10"/>
        <rFont val="Times New Roman"/>
        <family val="1"/>
      </rPr>
      <t>y</t>
    </r>
    <r>
      <rPr>
        <i/>
        <vertAlign val="subscript"/>
        <sz val="16"/>
        <color indexed="10"/>
        <rFont val="Times New Roman"/>
        <family val="1"/>
      </rPr>
      <t>A</t>
    </r>
    <r>
      <rPr>
        <sz val="16"/>
        <color indexed="10"/>
        <rFont val="Times New Roman"/>
        <family val="1"/>
      </rPr>
      <t>-</t>
    </r>
    <r>
      <rPr>
        <b/>
        <i/>
        <sz val="16"/>
        <rFont val="Times New Roman"/>
        <family val="1"/>
      </rPr>
      <t xml:space="preserve"> </t>
    </r>
    <r>
      <rPr>
        <b/>
        <i/>
        <sz val="16"/>
        <color indexed="51"/>
        <rFont val="Times New Roman"/>
        <family val="1"/>
      </rPr>
      <t>a</t>
    </r>
    <r>
      <rPr>
        <b/>
        <sz val="16"/>
        <color indexed="8"/>
        <rFont val="Times New Roman"/>
        <family val="1"/>
      </rPr>
      <t xml:space="preserve">. </t>
    </r>
    <r>
      <rPr>
        <b/>
        <i/>
        <sz val="16"/>
        <color indexed="56"/>
        <rFont val="Times New Roman"/>
        <family val="1"/>
      </rPr>
      <t>x</t>
    </r>
    <r>
      <rPr>
        <b/>
        <i/>
        <vertAlign val="subscript"/>
        <sz val="16"/>
        <color indexed="56"/>
        <rFont val="Times New Roman"/>
        <family val="1"/>
      </rPr>
      <t>A</t>
    </r>
  </si>
  <si>
    <r>
      <t>(</t>
    </r>
    <r>
      <rPr>
        <i/>
        <sz val="16"/>
        <color indexed="60"/>
        <rFont val="Times New Roman"/>
        <family val="1"/>
      </rPr>
      <t>y</t>
    </r>
    <r>
      <rPr>
        <i/>
        <vertAlign val="subscript"/>
        <sz val="16"/>
        <color indexed="60"/>
        <rFont val="Times New Roman"/>
        <family val="1"/>
      </rPr>
      <t>B</t>
    </r>
    <r>
      <rPr>
        <i/>
        <sz val="16"/>
        <color indexed="60"/>
        <rFont val="Times New Roman"/>
        <family val="1"/>
      </rPr>
      <t>-</t>
    </r>
    <r>
      <rPr>
        <i/>
        <sz val="16"/>
        <color indexed="10"/>
        <rFont val="Times New Roman"/>
        <family val="1"/>
      </rPr>
      <t>y</t>
    </r>
    <r>
      <rPr>
        <i/>
        <vertAlign val="subscript"/>
        <sz val="16"/>
        <color indexed="10"/>
        <rFont val="Times New Roman"/>
        <family val="1"/>
      </rPr>
      <t>A</t>
    </r>
    <r>
      <rPr>
        <sz val="16"/>
        <color indexed="10"/>
        <rFont val="Times New Roman"/>
        <family val="1"/>
      </rPr>
      <t>)</t>
    </r>
    <r>
      <rPr>
        <sz val="16"/>
        <rFont val="Times New Roman"/>
        <family val="1"/>
      </rPr>
      <t>/</t>
    </r>
    <r>
      <rPr>
        <b/>
        <sz val="16"/>
        <color indexed="17"/>
        <rFont val="Times New Roman"/>
        <family val="1"/>
      </rPr>
      <t>(</t>
    </r>
    <r>
      <rPr>
        <b/>
        <i/>
        <sz val="16"/>
        <color indexed="17"/>
        <rFont val="Times New Roman"/>
        <family val="1"/>
      </rPr>
      <t>x</t>
    </r>
    <r>
      <rPr>
        <b/>
        <i/>
        <vertAlign val="subscript"/>
        <sz val="16"/>
        <color indexed="17"/>
        <rFont val="Times New Roman"/>
        <family val="1"/>
      </rPr>
      <t>B</t>
    </r>
    <r>
      <rPr>
        <i/>
        <sz val="16"/>
        <rFont val="Times New Roman"/>
        <family val="1"/>
      </rPr>
      <t>-</t>
    </r>
    <r>
      <rPr>
        <b/>
        <i/>
        <sz val="16"/>
        <color indexed="56"/>
        <rFont val="Times New Roman"/>
        <family val="1"/>
      </rPr>
      <t>x</t>
    </r>
    <r>
      <rPr>
        <b/>
        <i/>
        <vertAlign val="subscript"/>
        <sz val="16"/>
        <color indexed="56"/>
        <rFont val="Times New Roman"/>
        <family val="1"/>
      </rPr>
      <t>A</t>
    </r>
    <r>
      <rPr>
        <sz val="16"/>
        <rFont val="Times New Roman"/>
        <family val="1"/>
      </rPr>
      <t>)</t>
    </r>
  </si>
  <si>
    <r>
      <t>a=</t>
    </r>
    <r>
      <rPr>
        <sz val="16"/>
        <rFont val="Times New Roman"/>
        <family val="1"/>
      </rPr>
      <t>(</t>
    </r>
  </si>
  <si>
    <t>-</t>
  </si>
  <si>
    <t>)/(</t>
  </si>
  <si>
    <t>)=</t>
  </si>
  <si>
    <t>.</t>
  </si>
  <si>
    <r>
      <t xml:space="preserve">5° Escrever a equação: </t>
    </r>
    <r>
      <rPr>
        <i/>
        <sz val="16"/>
        <rFont val="Times New Roman"/>
        <family val="1"/>
      </rPr>
      <t>y=</t>
    </r>
    <r>
      <rPr>
        <i/>
        <sz val="16"/>
        <color indexed="51"/>
        <rFont val="Times New Roman"/>
        <family val="1"/>
      </rPr>
      <t>a</t>
    </r>
    <r>
      <rPr>
        <i/>
        <sz val="16"/>
        <rFont val="Times New Roman"/>
        <family val="1"/>
      </rPr>
      <t>x+</t>
    </r>
    <r>
      <rPr>
        <i/>
        <sz val="16"/>
        <color indexed="40"/>
        <rFont val="Times New Roman"/>
        <family val="1"/>
      </rPr>
      <t>b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substituindo </t>
    </r>
    <r>
      <rPr>
        <i/>
        <sz val="12"/>
        <rFont val="Times New Roman"/>
        <family val="1"/>
      </rPr>
      <t xml:space="preserve">  </t>
    </r>
    <r>
      <rPr>
        <i/>
        <sz val="14"/>
        <color indexed="51"/>
        <rFont val="Times New Roman"/>
        <family val="1"/>
      </rPr>
      <t>a</t>
    </r>
    <r>
      <rPr>
        <sz val="12"/>
        <rFont val="Times New Roman"/>
        <family val="1"/>
      </rPr>
      <t xml:space="preserve"> e </t>
    </r>
    <r>
      <rPr>
        <i/>
        <sz val="14"/>
        <color indexed="40"/>
        <rFont val="Times New Roman"/>
        <family val="1"/>
      </rPr>
      <t>b</t>
    </r>
    <r>
      <rPr>
        <sz val="12"/>
        <rFont val="Times New Roman"/>
        <family val="1"/>
      </rPr>
      <t xml:space="preserve"> pelos respectivos valores.</t>
    </r>
  </si>
  <si>
    <t>&lt;= coloque um valor para x e calcule y usando a equação encontrada</t>
  </si>
  <si>
    <t xml:space="preserve">&lt;= coloque um  x maior que o anterior  e calcule y </t>
  </si>
  <si>
    <t>Insira o ponto origem</t>
  </si>
  <si>
    <t>Distância=</t>
  </si>
  <si>
    <t>Insira as coordenadas do ponto P.</t>
  </si>
  <si>
    <t>Distância entre a origem e outro ponto do plano cartesiano</t>
  </si>
  <si>
    <r>
      <t>y=</t>
    </r>
    <r>
      <rPr>
        <b/>
        <i/>
        <sz val="16"/>
        <color indexed="51"/>
        <rFont val="Times New Roman"/>
        <family val="1"/>
      </rPr>
      <t>a</t>
    </r>
    <r>
      <rPr>
        <b/>
        <i/>
        <sz val="16"/>
        <rFont val="Times New Roman"/>
        <family val="1"/>
      </rPr>
      <t>x+</t>
    </r>
    <r>
      <rPr>
        <b/>
        <i/>
        <sz val="16"/>
        <color indexed="40"/>
        <rFont val="Times New Roman"/>
        <family val="1"/>
      </rPr>
      <t>b</t>
    </r>
  </si>
  <si>
    <r>
      <t xml:space="preserve">  =</t>
    </r>
    <r>
      <rPr>
        <b/>
        <i/>
        <sz val="16"/>
        <color indexed="51"/>
        <rFont val="Times New Roman"/>
        <family val="1"/>
      </rPr>
      <t xml:space="preserve">a </t>
    </r>
    <r>
      <rPr>
        <b/>
        <i/>
        <sz val="16"/>
        <rFont val="Times New Roman"/>
        <family val="1"/>
      </rPr>
      <t xml:space="preserve">. </t>
    </r>
  </si>
  <si>
    <t>+</t>
  </si>
  <si>
    <t>A</t>
  </si>
  <si>
    <t>B</t>
  </si>
  <si>
    <t>b</t>
  </si>
  <si>
    <r>
      <t xml:space="preserve">  = -</t>
    </r>
    <r>
      <rPr>
        <b/>
        <i/>
        <sz val="16"/>
        <color indexed="51"/>
        <rFont val="Times New Roman"/>
        <family val="1"/>
      </rPr>
      <t xml:space="preserve">a </t>
    </r>
    <r>
      <rPr>
        <b/>
        <i/>
        <sz val="16"/>
        <rFont val="Times New Roman"/>
        <family val="1"/>
      </rPr>
      <t xml:space="preserve">. </t>
    </r>
  </si>
  <si>
    <t>(-1)</t>
  </si>
  <si>
    <t>a</t>
  </si>
  <si>
    <t>2º Montando o sistema:</t>
  </si>
  <si>
    <r>
      <t>4º Calcular o valor da</t>
    </r>
    <r>
      <rPr>
        <b/>
        <sz val="16"/>
        <color indexed="51"/>
        <rFont val="Times New Roman"/>
        <family val="1"/>
      </rPr>
      <t xml:space="preserve"> </t>
    </r>
    <r>
      <rPr>
        <b/>
        <i/>
        <sz val="16"/>
        <color indexed="51"/>
        <rFont val="Times New Roman"/>
        <family val="1"/>
      </rPr>
      <t>a</t>
    </r>
    <r>
      <rPr>
        <i/>
        <sz val="12"/>
        <rFont val="Times New Roman"/>
        <family val="1"/>
      </rPr>
      <t xml:space="preserve"> </t>
    </r>
  </si>
  <si>
    <t xml:space="preserve">3º  Resolvendo o sistema: </t>
  </si>
  <si>
    <r>
      <rPr>
        <b/>
        <i/>
        <sz val="16"/>
        <color indexed="51"/>
        <rFont val="Times New Roman"/>
        <family val="1"/>
      </rPr>
      <t>a</t>
    </r>
    <r>
      <rPr>
        <b/>
        <sz val="16"/>
        <rFont val="Times New Roman"/>
        <family val="1"/>
      </rPr>
      <t xml:space="preserve"> +</t>
    </r>
  </si>
  <si>
    <r>
      <t>Calcular o valor da</t>
    </r>
    <r>
      <rPr>
        <b/>
        <sz val="16"/>
        <color indexed="40"/>
        <rFont val="Times New Roman"/>
        <family val="1"/>
      </rPr>
      <t xml:space="preserve"> </t>
    </r>
    <r>
      <rPr>
        <b/>
        <i/>
        <sz val="16"/>
        <color indexed="40"/>
        <rFont val="Times New Roman"/>
        <family val="1"/>
      </rPr>
      <t>b</t>
    </r>
    <r>
      <rPr>
        <i/>
        <sz val="12"/>
        <color indexed="4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para </t>
    </r>
    <r>
      <rPr>
        <b/>
        <i/>
        <sz val="14"/>
        <color indexed="51"/>
        <rFont val="Times New Roman"/>
        <family val="1"/>
      </rPr>
      <t>a</t>
    </r>
    <r>
      <rPr>
        <sz val="12"/>
        <rFont val="Times New Roman"/>
        <family val="1"/>
      </rPr>
      <t xml:space="preserve"> =</t>
    </r>
  </si>
  <si>
    <r>
      <t xml:space="preserve">4° Escrever a equação: </t>
    </r>
    <r>
      <rPr>
        <i/>
        <sz val="16"/>
        <rFont val="Times New Roman"/>
        <family val="1"/>
      </rPr>
      <t>y=</t>
    </r>
    <r>
      <rPr>
        <b/>
        <i/>
        <sz val="16"/>
        <color indexed="51"/>
        <rFont val="Times New Roman"/>
        <family val="1"/>
      </rPr>
      <t>a</t>
    </r>
    <r>
      <rPr>
        <i/>
        <sz val="16"/>
        <rFont val="Times New Roman"/>
        <family val="1"/>
      </rPr>
      <t>x+</t>
    </r>
    <r>
      <rPr>
        <b/>
        <i/>
        <sz val="16"/>
        <color indexed="40"/>
        <rFont val="Times New Roman"/>
        <family val="1"/>
      </rPr>
      <t>b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substituindo </t>
    </r>
    <r>
      <rPr>
        <i/>
        <sz val="12"/>
        <rFont val="Times New Roman"/>
        <family val="1"/>
      </rPr>
      <t xml:space="preserve">  </t>
    </r>
    <r>
      <rPr>
        <b/>
        <i/>
        <sz val="14"/>
        <color indexed="51"/>
        <rFont val="Times New Roman"/>
        <family val="1"/>
      </rPr>
      <t>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e </t>
    </r>
    <r>
      <rPr>
        <b/>
        <i/>
        <sz val="14"/>
        <color indexed="40"/>
        <rFont val="Times New Roman"/>
        <family val="1"/>
      </rPr>
      <t>b</t>
    </r>
    <r>
      <rPr>
        <sz val="12"/>
        <rFont val="Times New Roman"/>
        <family val="1"/>
      </rPr>
      <t xml:space="preserve"> pelos respectivos valores.</t>
    </r>
  </si>
  <si>
    <t>Tabela e grafico  da função de 1º grau correspondente.</t>
  </si>
  <si>
    <t>Fim</t>
  </si>
  <si>
    <t xml:space="preserve">Encontre a equação da reta que passa por 2 pontos.  </t>
  </si>
  <si>
    <r>
      <t xml:space="preserve">Precisamos encontrar  os valores de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e 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da equação  da reta que tem a forma </t>
    </r>
    <r>
      <rPr>
        <i/>
        <sz val="18"/>
        <rFont val="Times New Roman"/>
        <family val="1"/>
      </rPr>
      <t>y=</t>
    </r>
    <r>
      <rPr>
        <b/>
        <i/>
        <sz val="18"/>
        <color indexed="51"/>
        <rFont val="Times New Roman"/>
        <family val="1"/>
      </rPr>
      <t>a</t>
    </r>
    <r>
      <rPr>
        <i/>
        <sz val="18"/>
        <rFont val="Times New Roman"/>
        <family val="1"/>
      </rPr>
      <t>x+</t>
    </r>
    <r>
      <rPr>
        <b/>
        <i/>
        <sz val="18"/>
        <color indexed="40"/>
        <rFont val="Times New Roman"/>
        <family val="1"/>
      </rPr>
      <t>b</t>
    </r>
    <r>
      <rPr>
        <b/>
        <i/>
        <sz val="18"/>
        <rFont val="Times New Roman"/>
        <family val="1"/>
      </rPr>
      <t>.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Para isto precisamos utilizar os valores  de x e y dos pontos A e B  fornecidos no problema. Nestes exemplos  é você que deve fornecer os pontos A e B.</t>
    </r>
  </si>
  <si>
    <t>Aproveitando os dados podemos  fazer  uma tabela  e um gráfico  da função correspondente.</t>
  </si>
  <si>
    <t>Insira o ponto P (</t>
  </si>
  <si>
    <t>Insira o ponto Q (</t>
  </si>
  <si>
    <t>Insira o ponto R (</t>
  </si>
  <si>
    <t>Determinante=</t>
  </si>
  <si>
    <t>Área do triângulo=</t>
  </si>
  <si>
    <t xml:space="preserve">   1)   Veja como calcular a distância entre a origem  e o ponto P que deve digitar :</t>
  </si>
  <si>
    <t xml:space="preserve"> Veja como calcular a área de um  triângulo considerando  as medidas em  cm?</t>
  </si>
  <si>
    <t>Monte uma matriz  a partir dos vértices do triângulo</t>
  </si>
  <si>
    <t>2- A distância entre os pontos que aparecem na reta abaixo valem:</t>
  </si>
  <si>
    <t>Autora: Tânia Michel Pereira</t>
  </si>
  <si>
    <t xml:space="preserve">3 - A área do triângulo de vértices A(1;0), B(3,5) e C(1,4) vale: </t>
  </si>
  <si>
    <t>Coloque as respostas nas células amarelas.</t>
  </si>
  <si>
    <t>Co-autora:  Tânia Michel Pereira</t>
  </si>
  <si>
    <t>Autor:</t>
  </si>
  <si>
    <t>fboze@sed.ms.gov.br</t>
  </si>
  <si>
    <t>http://nte-navirai.blogspot.com.br/2011/08/oficina-de-matematica-atividades.html</t>
  </si>
  <si>
    <t>Multiplicador do NTE - NÚCLEO DE TECNOLOGIA EDUCACIONAL DE NAVIRAÍ-MS</t>
  </si>
  <si>
    <t>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</si>
</sst>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3" x14ac:knownFonts="1">
    <font>
      <sz val="10"/>
      <name val="Arial"/>
    </font>
    <font>
      <sz val="10"/>
      <color indexed="12"/>
      <name val="Arial"/>
    </font>
    <font>
      <sz val="8"/>
      <name val="Arial"/>
    </font>
    <font>
      <sz val="10"/>
      <color indexed="10"/>
      <name val="Arial"/>
    </font>
    <font>
      <u/>
      <sz val="10"/>
      <color indexed="12"/>
      <name val="Arial"/>
    </font>
    <font>
      <sz val="8"/>
      <color indexed="81"/>
      <name val="Tahoma"/>
    </font>
    <font>
      <b/>
      <sz val="8"/>
      <color indexed="81"/>
      <name val="Tahoma"/>
    </font>
    <font>
      <sz val="20"/>
      <name val="Arial"/>
    </font>
    <font>
      <sz val="14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i/>
      <sz val="18"/>
      <name val="Times New Roman"/>
      <family val="1"/>
    </font>
    <font>
      <i/>
      <sz val="14"/>
      <color indexed="40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60"/>
      <name val="Times New Roman"/>
      <family val="1"/>
    </font>
    <font>
      <i/>
      <vertAlign val="subscript"/>
      <sz val="16"/>
      <color indexed="60"/>
      <name val="Times New Roman"/>
      <family val="1"/>
    </font>
    <font>
      <i/>
      <sz val="16"/>
      <color indexed="10"/>
      <name val="Times New Roman"/>
      <family val="1"/>
    </font>
    <font>
      <i/>
      <vertAlign val="subscript"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7"/>
      <name val="Times New Roman"/>
      <family val="1"/>
    </font>
    <font>
      <b/>
      <i/>
      <sz val="16"/>
      <color indexed="17"/>
      <name val="Times New Roman"/>
      <family val="1"/>
    </font>
    <font>
      <b/>
      <i/>
      <vertAlign val="subscript"/>
      <sz val="16"/>
      <color indexed="17"/>
      <name val="Times New Roman"/>
      <family val="1"/>
    </font>
    <font>
      <i/>
      <sz val="16"/>
      <name val="Times New Roman"/>
      <family val="1"/>
    </font>
    <font>
      <b/>
      <i/>
      <sz val="16"/>
      <color indexed="23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i/>
      <sz val="18"/>
      <color indexed="51"/>
      <name val="Times New Roman"/>
      <family val="1"/>
    </font>
    <font>
      <b/>
      <i/>
      <sz val="16"/>
      <color indexed="51"/>
      <name val="Times New Roman"/>
      <family val="1"/>
    </font>
    <font>
      <b/>
      <sz val="16"/>
      <color indexed="51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40"/>
      <name val="Times New Roman"/>
      <family val="1"/>
    </font>
    <font>
      <b/>
      <i/>
      <sz val="18"/>
      <color indexed="40"/>
      <name val="Times New Roman"/>
      <family val="1"/>
    </font>
    <font>
      <b/>
      <i/>
      <sz val="16"/>
      <color indexed="56"/>
      <name val="Times New Roman"/>
      <family val="1"/>
    </font>
    <font>
      <b/>
      <i/>
      <vertAlign val="subscript"/>
      <sz val="16"/>
      <color indexed="56"/>
      <name val="Times New Roman"/>
      <family val="1"/>
    </font>
    <font>
      <i/>
      <sz val="14"/>
      <color indexed="51"/>
      <name val="Times New Roman"/>
      <family val="1"/>
    </font>
    <font>
      <i/>
      <sz val="16"/>
      <color indexed="51"/>
      <name val="Times New Roman"/>
      <family val="1"/>
    </font>
    <font>
      <i/>
      <sz val="16"/>
      <color indexed="4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i/>
      <sz val="14"/>
      <color indexed="40"/>
      <name val="Times New Roman"/>
      <family val="1"/>
    </font>
    <font>
      <b/>
      <i/>
      <sz val="14"/>
      <color indexed="51"/>
      <name val="Times New Roman"/>
      <family val="1"/>
    </font>
    <font>
      <b/>
      <sz val="12"/>
      <name val="Times New Roman"/>
      <family val="1"/>
    </font>
    <font>
      <b/>
      <i/>
      <sz val="14"/>
      <color indexed="51"/>
      <name val="Times New Roman"/>
      <family val="1"/>
    </font>
    <font>
      <b/>
      <i/>
      <sz val="16"/>
      <color indexed="51"/>
      <name val="Times New Roman"/>
      <family val="1"/>
    </font>
    <font>
      <b/>
      <i/>
      <sz val="16"/>
      <color indexed="40"/>
      <name val="Times New Roman"/>
      <family val="1"/>
    </font>
    <font>
      <b/>
      <sz val="16"/>
      <name val="Times New Roman"/>
      <family val="1"/>
    </font>
    <font>
      <b/>
      <sz val="16"/>
      <color indexed="40"/>
      <name val="Times New Roman"/>
      <family val="1"/>
    </font>
    <font>
      <i/>
      <sz val="12"/>
      <color indexed="40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sz val="11"/>
      <name val="Calibri"/>
      <family val="2"/>
    </font>
    <font>
      <sz val="6"/>
      <name val="Times New Roman"/>
      <family val="1"/>
    </font>
    <font>
      <sz val="10"/>
      <color theme="6" tint="-0.499984740745262"/>
      <name val="Arial"/>
      <family val="2"/>
    </font>
    <font>
      <sz val="14"/>
      <color theme="6" tint="-0.499984740745262"/>
      <name val="Arial"/>
      <family val="2"/>
    </font>
    <font>
      <b/>
      <sz val="14"/>
      <color rgb="FF00B050"/>
      <name val="Arial"/>
      <family val="2"/>
    </font>
    <font>
      <sz val="14"/>
      <color theme="0"/>
      <name val="Arial"/>
      <family val="2"/>
    </font>
    <font>
      <b/>
      <sz val="14"/>
      <color rgb="FFC00000"/>
      <name val="Arial"/>
      <family val="2"/>
    </font>
    <font>
      <b/>
      <sz val="14"/>
      <color rgb="FF0070C0"/>
      <name val="Arial"/>
      <family val="2"/>
    </font>
    <font>
      <sz val="14"/>
      <color theme="0" tint="-0.34998626667073579"/>
      <name val="Arial"/>
      <family val="2"/>
    </font>
    <font>
      <sz val="14"/>
      <color theme="0" tint="-0.249977111117893"/>
      <name val="Arial"/>
      <family val="2"/>
    </font>
    <font>
      <b/>
      <sz val="14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theme="5" tint="-0.249977111117893"/>
      <name val="Times New Roman"/>
      <family val="1"/>
    </font>
    <font>
      <sz val="12"/>
      <color rgb="FF0070C0"/>
      <name val="Times New Roman"/>
      <family val="1"/>
    </font>
    <font>
      <sz val="16"/>
      <color rgb="FFFF0000"/>
      <name val="Times New Roman"/>
      <family val="1"/>
    </font>
    <font>
      <b/>
      <i/>
      <sz val="16"/>
      <color rgb="FF00B050"/>
      <name val="Times New Roman"/>
      <family val="1"/>
    </font>
    <font>
      <b/>
      <sz val="16"/>
      <color rgb="FF00B050"/>
      <name val="Times New Roman"/>
      <family val="1"/>
    </font>
    <font>
      <b/>
      <i/>
      <sz val="16"/>
      <color theme="1"/>
      <name val="Times New Roman"/>
      <family val="1"/>
    </font>
    <font>
      <b/>
      <i/>
      <sz val="16"/>
      <color theme="0" tint="-0.499984740745262"/>
      <name val="Times New Roman"/>
      <family val="1"/>
    </font>
    <font>
      <b/>
      <i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4"/>
      <color theme="5" tint="0.39997558519241921"/>
      <name val="Times New Roman"/>
      <family val="1"/>
    </font>
    <font>
      <sz val="14"/>
      <color rgb="FFFF0000"/>
      <name val="Times New Roman"/>
      <family val="1"/>
    </font>
    <font>
      <b/>
      <sz val="14"/>
      <color rgb="FF92D050"/>
      <name val="Times New Roman"/>
      <family val="1"/>
    </font>
    <font>
      <b/>
      <sz val="14"/>
      <color rgb="FFFFC000"/>
      <name val="Times New Roman"/>
      <family val="1"/>
    </font>
    <font>
      <i/>
      <sz val="16"/>
      <color rgb="FFFFC000"/>
      <name val="Times New Roman"/>
      <family val="1"/>
    </font>
    <font>
      <b/>
      <sz val="12"/>
      <color rgb="FF00B0F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0" tint="-4.9989318521683403E-2"/>
      <name val="Arial"/>
      <family val="2"/>
    </font>
    <font>
      <b/>
      <sz val="16"/>
      <color theme="4" tint="-0.249977111117893"/>
      <name val="Times New Roman"/>
      <family val="1"/>
    </font>
    <font>
      <b/>
      <i/>
      <sz val="16"/>
      <color rgb="FF00B0F0"/>
      <name val="Times New Roman"/>
      <family val="1"/>
    </font>
    <font>
      <b/>
      <sz val="16"/>
      <color rgb="FF00B0F0"/>
      <name val="Times New Roman"/>
      <family val="1"/>
    </font>
    <font>
      <b/>
      <i/>
      <sz val="16"/>
      <color rgb="FFFFC000"/>
      <name val="Times New Roman"/>
      <family val="1"/>
    </font>
    <font>
      <b/>
      <i/>
      <sz val="14"/>
      <color rgb="FFFFC000"/>
      <name val="Times New Roman"/>
      <family val="1"/>
    </font>
    <font>
      <b/>
      <sz val="18"/>
      <color rgb="FFFFC000"/>
      <name val="Times New Roman"/>
      <family val="1"/>
    </font>
    <font>
      <b/>
      <sz val="14"/>
      <color rgb="FF00B0F0"/>
      <name val="Times New Roman"/>
      <family val="1"/>
    </font>
    <font>
      <sz val="12"/>
      <color theme="0" tint="-0.249977111117893"/>
      <name val="Times New Roman"/>
      <family val="1"/>
    </font>
    <font>
      <b/>
      <sz val="12"/>
      <color theme="1"/>
      <name val="Times New Roman"/>
      <family val="1"/>
    </font>
    <font>
      <b/>
      <i/>
      <sz val="18"/>
      <color rgb="FFFFC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sz val="10"/>
      <color rgb="FFFFFFCC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A81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0" fontId="3" fillId="4" borderId="0" xfId="0" applyFont="1" applyFill="1"/>
    <xf numFmtId="0" fontId="0" fillId="5" borderId="0" xfId="0" applyFill="1"/>
    <xf numFmtId="0" fontId="0" fillId="6" borderId="0" xfId="0" applyFill="1"/>
    <xf numFmtId="0" fontId="9" fillId="5" borderId="0" xfId="0" applyFont="1" applyFill="1"/>
    <xf numFmtId="0" fontId="0" fillId="5" borderId="0" xfId="0" applyFill="1" applyAlignment="1">
      <alignment horizontal="right"/>
    </xf>
    <xf numFmtId="0" fontId="9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7" borderId="0" xfId="0" applyFont="1" applyFill="1"/>
    <xf numFmtId="0" fontId="69" fillId="8" borderId="0" xfId="0" applyFont="1" applyFill="1"/>
    <xf numFmtId="0" fontId="12" fillId="6" borderId="0" xfId="0" applyFont="1" applyFill="1"/>
    <xf numFmtId="0" fontId="12" fillId="2" borderId="0" xfId="0" applyFont="1" applyFill="1"/>
    <xf numFmtId="0" fontId="12" fillId="5" borderId="0" xfId="0" applyFont="1" applyFill="1"/>
    <xf numFmtId="0" fontId="12" fillId="5" borderId="0" xfId="0" quotePrefix="1" applyFont="1" applyFill="1"/>
    <xf numFmtId="0" fontId="13" fillId="5" borderId="0" xfId="0" applyFont="1" applyFill="1"/>
    <xf numFmtId="0" fontId="12" fillId="9" borderId="0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70" fillId="5" borderId="0" xfId="0" applyFont="1" applyFill="1"/>
    <xf numFmtId="0" fontId="12" fillId="5" borderId="0" xfId="0" applyFont="1" applyFill="1" applyBorder="1"/>
    <xf numFmtId="0" fontId="71" fillId="5" borderId="0" xfId="0" applyFont="1" applyFill="1" applyAlignment="1">
      <alignment horizontal="left" vertical="top"/>
    </xf>
    <xf numFmtId="0" fontId="12" fillId="5" borderId="0" xfId="0" applyFont="1" applyFill="1" applyBorder="1" applyAlignment="1">
      <alignment vertical="top"/>
    </xf>
    <xf numFmtId="0" fontId="72" fillId="5" borderId="0" xfId="0" applyFont="1" applyFill="1" applyBorder="1" applyAlignment="1">
      <alignment horizontal="center"/>
    </xf>
    <xf numFmtId="0" fontId="72" fillId="5" borderId="0" xfId="0" applyFont="1" applyFill="1" applyBorder="1"/>
    <xf numFmtId="0" fontId="72" fillId="5" borderId="0" xfId="0" applyFont="1" applyFill="1"/>
    <xf numFmtId="0" fontId="73" fillId="5" borderId="0" xfId="0" applyFont="1" applyFill="1"/>
    <xf numFmtId="0" fontId="74" fillId="5" borderId="0" xfId="0" applyFont="1" applyFill="1"/>
    <xf numFmtId="0" fontId="70" fillId="6" borderId="0" xfId="0" applyFont="1" applyFill="1"/>
    <xf numFmtId="0" fontId="75" fillId="2" borderId="0" xfId="0" applyFont="1" applyFill="1"/>
    <xf numFmtId="0" fontId="76" fillId="2" borderId="0" xfId="0" applyFont="1" applyFill="1" applyBorder="1"/>
    <xf numFmtId="0" fontId="76" fillId="2" borderId="0" xfId="0" applyFont="1" applyFill="1" applyBorder="1" applyAlignment="1">
      <alignment horizontal="center"/>
    </xf>
    <xf numFmtId="0" fontId="76" fillId="2" borderId="0" xfId="0" applyFont="1" applyFill="1"/>
    <xf numFmtId="0" fontId="14" fillId="5" borderId="0" xfId="0" applyFont="1" applyFill="1"/>
    <xf numFmtId="0" fontId="14" fillId="5" borderId="0" xfId="0" applyFont="1" applyFill="1" applyAlignment="1">
      <alignment horizontal="right"/>
    </xf>
    <xf numFmtId="0" fontId="0" fillId="10" borderId="0" xfId="0" applyFill="1"/>
    <xf numFmtId="0" fontId="15" fillId="5" borderId="0" xfId="0" applyFont="1" applyFill="1"/>
    <xf numFmtId="0" fontId="12" fillId="5" borderId="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vertical="center"/>
    </xf>
    <xf numFmtId="0" fontId="18" fillId="6" borderId="0" xfId="0" applyFont="1" applyFill="1"/>
    <xf numFmtId="0" fontId="18" fillId="2" borderId="0" xfId="0" applyFont="1" applyFill="1"/>
    <xf numFmtId="0" fontId="18" fillId="5" borderId="0" xfId="0" applyFont="1" applyFill="1"/>
    <xf numFmtId="0" fontId="18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right" vertical="center"/>
    </xf>
    <xf numFmtId="0" fontId="18" fillId="5" borderId="0" xfId="0" applyFont="1" applyFill="1" applyAlignment="1">
      <alignment vertical="center"/>
    </xf>
    <xf numFmtId="0" fontId="20" fillId="5" borderId="0" xfId="0" applyFont="1" applyFill="1" applyAlignment="1">
      <alignment wrapText="1"/>
    </xf>
    <xf numFmtId="0" fontId="17" fillId="5" borderId="0" xfId="0" applyFont="1" applyFill="1" applyAlignment="1">
      <alignment horizontal="left" wrapText="1"/>
    </xf>
    <xf numFmtId="0" fontId="16" fillId="5" borderId="0" xfId="0" applyFont="1" applyFill="1" applyAlignment="1">
      <alignment horizontal="left" wrapText="1"/>
    </xf>
    <xf numFmtId="0" fontId="16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77" fillId="11" borderId="1" xfId="0" applyFont="1" applyFill="1" applyBorder="1" applyAlignment="1">
      <alignment horizontal="center" vertical="center"/>
    </xf>
    <xf numFmtId="0" fontId="78" fillId="11" borderId="1" xfId="0" applyFont="1" applyFill="1" applyBorder="1" applyAlignment="1">
      <alignment horizontal="center" vertical="center"/>
    </xf>
    <xf numFmtId="0" fontId="79" fillId="11" borderId="1" xfId="0" applyFont="1" applyFill="1" applyBorder="1" applyAlignment="1">
      <alignment horizontal="center" vertical="center"/>
    </xf>
    <xf numFmtId="0" fontId="80" fillId="11" borderId="1" xfId="0" applyFont="1" applyFill="1" applyBorder="1" applyAlignment="1">
      <alignment horizontal="center" vertical="center"/>
    </xf>
    <xf numFmtId="0" fontId="81" fillId="5" borderId="0" xfId="0" applyFont="1" applyFill="1"/>
    <xf numFmtId="0" fontId="18" fillId="5" borderId="2" xfId="0" applyFont="1" applyFill="1" applyBorder="1"/>
    <xf numFmtId="0" fontId="18" fillId="5" borderId="3" xfId="0" applyFont="1" applyFill="1" applyBorder="1"/>
    <xf numFmtId="0" fontId="25" fillId="5" borderId="0" xfId="0" applyFont="1" applyFill="1" applyBorder="1" applyAlignment="1">
      <alignment horizontal="left"/>
    </xf>
    <xf numFmtId="0" fontId="82" fillId="5" borderId="4" xfId="0" applyFont="1" applyFill="1" applyBorder="1" applyAlignment="1">
      <alignment horizontal="left"/>
    </xf>
    <xf numFmtId="0" fontId="18" fillId="5" borderId="5" xfId="0" applyFont="1" applyFill="1" applyBorder="1"/>
    <xf numFmtId="0" fontId="18" fillId="5" borderId="0" xfId="0" applyFont="1" applyFill="1" applyBorder="1"/>
    <xf numFmtId="0" fontId="18" fillId="5" borderId="4" xfId="0" applyFont="1" applyFill="1" applyBorder="1"/>
    <xf numFmtId="0" fontId="25" fillId="5" borderId="0" xfId="0" applyFont="1" applyFill="1" applyBorder="1" applyAlignment="1"/>
    <xf numFmtId="0" fontId="80" fillId="5" borderId="0" xfId="0" applyFont="1" applyFill="1" applyBorder="1" applyAlignment="1">
      <alignment horizontal="left"/>
    </xf>
    <xf numFmtId="0" fontId="82" fillId="5" borderId="0" xfId="0" applyFont="1" applyFill="1" applyBorder="1" applyAlignment="1">
      <alignment horizontal="right"/>
    </xf>
    <xf numFmtId="0" fontId="82" fillId="5" borderId="0" xfId="0" applyFont="1" applyFill="1" applyBorder="1" applyAlignment="1">
      <alignment horizontal="left"/>
    </xf>
    <xf numFmtId="0" fontId="82" fillId="5" borderId="6" xfId="0" applyFont="1" applyFill="1" applyBorder="1" applyAlignment="1">
      <alignment horizontal="left"/>
    </xf>
    <xf numFmtId="0" fontId="83" fillId="5" borderId="7" xfId="0" applyFont="1" applyFill="1" applyBorder="1" applyAlignment="1">
      <alignment horizontal="right"/>
    </xf>
    <xf numFmtId="0" fontId="84" fillId="5" borderId="4" xfId="0" applyFont="1" applyFill="1" applyBorder="1" applyAlignment="1">
      <alignment horizontal="left"/>
    </xf>
    <xf numFmtId="0" fontId="25" fillId="5" borderId="4" xfId="0" applyFont="1" applyFill="1" applyBorder="1" applyAlignment="1">
      <alignment horizontal="left"/>
    </xf>
    <xf numFmtId="0" fontId="80" fillId="5" borderId="4" xfId="0" applyFont="1" applyFill="1" applyBorder="1" applyAlignment="1">
      <alignment horizontal="right"/>
    </xf>
    <xf numFmtId="0" fontId="80" fillId="5" borderId="5" xfId="0" applyFont="1" applyFill="1" applyBorder="1" applyAlignment="1">
      <alignment horizontal="left"/>
    </xf>
    <xf numFmtId="0" fontId="25" fillId="5" borderId="0" xfId="0" applyFont="1" applyFill="1" applyAlignment="1">
      <alignment horizontal="justify" vertical="center" wrapText="1"/>
    </xf>
    <xf numFmtId="0" fontId="18" fillId="5" borderId="8" xfId="0" applyFont="1" applyFill="1" applyBorder="1" applyAlignment="1">
      <alignment vertical="top"/>
    </xf>
    <xf numFmtId="0" fontId="18" fillId="5" borderId="2" xfId="0" applyFont="1" applyFill="1" applyBorder="1" applyAlignment="1">
      <alignment vertical="top"/>
    </xf>
    <xf numFmtId="0" fontId="18" fillId="5" borderId="3" xfId="0" applyFont="1" applyFill="1" applyBorder="1" applyAlignment="1">
      <alignment vertical="top"/>
    </xf>
    <xf numFmtId="0" fontId="18" fillId="5" borderId="8" xfId="0" applyFont="1" applyFill="1" applyBorder="1" applyAlignment="1">
      <alignment horizontal="left" vertical="top"/>
    </xf>
    <xf numFmtId="0" fontId="85" fillId="5" borderId="9" xfId="0" applyFont="1" applyFill="1" applyBorder="1" applyAlignment="1">
      <alignment horizontal="right" vertical="top" wrapText="1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Alignment="1">
      <alignment vertical="top"/>
    </xf>
    <xf numFmtId="0" fontId="18" fillId="5" borderId="6" xfId="0" applyFont="1" applyFill="1" applyBorder="1" applyAlignment="1"/>
    <xf numFmtId="0" fontId="86" fillId="5" borderId="7" xfId="0" applyFont="1" applyFill="1" applyBorder="1" applyAlignment="1">
      <alignment horizontal="right" wrapText="1"/>
    </xf>
    <xf numFmtId="0" fontId="25" fillId="5" borderId="4" xfId="0" applyFont="1" applyFill="1" applyBorder="1" applyAlignment="1"/>
    <xf numFmtId="0" fontId="18" fillId="5" borderId="5" xfId="0" applyFont="1" applyFill="1" applyBorder="1" applyAlignment="1"/>
    <xf numFmtId="0" fontId="18" fillId="5" borderId="0" xfId="0" applyFont="1" applyFill="1" applyAlignment="1"/>
    <xf numFmtId="0" fontId="25" fillId="5" borderId="0" xfId="0" applyFont="1" applyFill="1" applyAlignment="1">
      <alignment vertical="center"/>
    </xf>
    <xf numFmtId="0" fontId="20" fillId="5" borderId="0" xfId="0" applyFont="1" applyFill="1" applyBorder="1" applyAlignment="1">
      <alignment vertical="top"/>
    </xf>
    <xf numFmtId="0" fontId="20" fillId="5" borderId="0" xfId="0" applyFont="1" applyFill="1" applyBorder="1" applyAlignment="1"/>
    <xf numFmtId="0" fontId="87" fillId="5" borderId="9" xfId="0" applyFont="1" applyFill="1" applyBorder="1" applyAlignment="1">
      <alignment horizontal="right"/>
    </xf>
    <xf numFmtId="0" fontId="88" fillId="5" borderId="0" xfId="0" applyFont="1" applyFill="1" applyBorder="1" applyAlignment="1">
      <alignment horizontal="left"/>
    </xf>
    <xf numFmtId="0" fontId="89" fillId="5" borderId="0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left"/>
    </xf>
    <xf numFmtId="0" fontId="90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left"/>
    </xf>
    <xf numFmtId="0" fontId="91" fillId="5" borderId="0" xfId="0" applyFont="1" applyFill="1" applyBorder="1" applyAlignment="1">
      <alignment horizontal="center"/>
    </xf>
    <xf numFmtId="0" fontId="77" fillId="5" borderId="0" xfId="0" applyFont="1" applyFill="1" applyBorder="1" applyAlignment="1">
      <alignment horizontal="center"/>
    </xf>
    <xf numFmtId="0" fontId="92" fillId="5" borderId="0" xfId="0" applyFont="1" applyFill="1" applyAlignment="1">
      <alignment horizontal="left"/>
    </xf>
    <xf numFmtId="0" fontId="93" fillId="5" borderId="9" xfId="0" applyFont="1" applyFill="1" applyBorder="1" applyAlignment="1">
      <alignment horizontal="right"/>
    </xf>
    <xf numFmtId="0" fontId="92" fillId="5" borderId="6" xfId="0" applyFont="1" applyFill="1" applyBorder="1" applyAlignment="1">
      <alignment horizontal="left"/>
    </xf>
    <xf numFmtId="0" fontId="92" fillId="5" borderId="4" xfId="0" applyFont="1" applyFill="1" applyBorder="1" applyAlignment="1">
      <alignment horizontal="right"/>
    </xf>
    <xf numFmtId="0" fontId="25" fillId="5" borderId="4" xfId="0" applyFont="1" applyFill="1" applyBorder="1" applyAlignment="1">
      <alignment horizontal="center" vertical="top"/>
    </xf>
    <xf numFmtId="0" fontId="77" fillId="5" borderId="4" xfId="0" applyFont="1" applyFill="1" applyBorder="1" applyAlignment="1">
      <alignment horizontal="left"/>
    </xf>
    <xf numFmtId="0" fontId="94" fillId="5" borderId="4" xfId="0" applyFont="1" applyFill="1" applyBorder="1" applyAlignment="1">
      <alignment horizontal="left"/>
    </xf>
    <xf numFmtId="0" fontId="18" fillId="5" borderId="0" xfId="0" applyFont="1" applyFill="1" applyBorder="1" applyAlignment="1"/>
    <xf numFmtId="0" fontId="49" fillId="5" borderId="7" xfId="0" applyFont="1" applyFill="1" applyBorder="1"/>
    <xf numFmtId="0" fontId="50" fillId="5" borderId="0" xfId="0" applyFont="1" applyFill="1" applyAlignment="1">
      <alignment vertical="center"/>
    </xf>
    <xf numFmtId="0" fontId="95" fillId="5" borderId="0" xfId="0" applyFont="1" applyFill="1"/>
    <xf numFmtId="0" fontId="96" fillId="5" borderId="0" xfId="0" applyFont="1" applyFill="1" applyAlignment="1">
      <alignment vertical="center"/>
    </xf>
    <xf numFmtId="0" fontId="95" fillId="5" borderId="0" xfId="0" applyFont="1" applyFill="1" applyAlignment="1"/>
    <xf numFmtId="0" fontId="96" fillId="5" borderId="0" xfId="0" applyFont="1" applyFill="1" applyBorder="1"/>
    <xf numFmtId="0" fontId="95" fillId="5" borderId="0" xfId="0" applyFont="1" applyFill="1" applyBorder="1"/>
    <xf numFmtId="14" fontId="0" fillId="5" borderId="0" xfId="0" applyNumberFormat="1" applyFill="1"/>
    <xf numFmtId="14" fontId="0" fillId="2" borderId="0" xfId="0" applyNumberFormat="1" applyFill="1"/>
    <xf numFmtId="22" fontId="0" fillId="5" borderId="0" xfId="0" applyNumberFormat="1" applyFill="1"/>
    <xf numFmtId="0" fontId="97" fillId="5" borderId="0" xfId="0" applyFont="1" applyFill="1" applyAlignment="1">
      <alignment horizontal="center"/>
    </xf>
    <xf numFmtId="0" fontId="0" fillId="11" borderId="1" xfId="0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6" fillId="5" borderId="2" xfId="0" applyFont="1" applyFill="1" applyBorder="1" applyAlignment="1">
      <alignment vertical="top"/>
    </xf>
    <xf numFmtId="0" fontId="25" fillId="5" borderId="0" xfId="0" quotePrefix="1" applyFont="1" applyFill="1" applyBorder="1" applyAlignment="1">
      <alignment horizontal="left"/>
    </xf>
    <xf numFmtId="0" fontId="78" fillId="5" borderId="9" xfId="0" applyFont="1" applyFill="1" applyBorder="1" applyAlignment="1">
      <alignment horizontal="right" vertical="center"/>
    </xf>
    <xf numFmtId="0" fontId="98" fillId="5" borderId="0" xfId="0" applyFont="1" applyFill="1" applyBorder="1" applyAlignment="1">
      <alignment horizontal="left"/>
    </xf>
    <xf numFmtId="0" fontId="59" fillId="5" borderId="0" xfId="0" applyFont="1" applyFill="1" applyBorder="1" applyAlignment="1">
      <alignment horizontal="center"/>
    </xf>
    <xf numFmtId="0" fontId="99" fillId="5" borderId="6" xfId="0" applyFont="1" applyFill="1" applyBorder="1" applyAlignment="1"/>
    <xf numFmtId="0" fontId="100" fillId="5" borderId="0" xfId="0" applyFont="1" applyFill="1" applyBorder="1" applyAlignment="1">
      <alignment horizontal="left"/>
    </xf>
    <xf numFmtId="0" fontId="84" fillId="5" borderId="0" xfId="0" applyFont="1" applyFill="1" applyBorder="1" applyAlignment="1">
      <alignment horizontal="left"/>
    </xf>
    <xf numFmtId="0" fontId="78" fillId="5" borderId="0" xfId="0" applyFont="1" applyFill="1" applyBorder="1" applyAlignment="1">
      <alignment horizontal="right" vertical="center"/>
    </xf>
    <xf numFmtId="0" fontId="99" fillId="5" borderId="0" xfId="0" applyFont="1" applyFill="1" applyBorder="1" applyAlignment="1"/>
    <xf numFmtId="0" fontId="80" fillId="5" borderId="0" xfId="0" applyFont="1" applyFill="1" applyBorder="1" applyAlignment="1">
      <alignment horizontal="right"/>
    </xf>
    <xf numFmtId="0" fontId="18" fillId="5" borderId="10" xfId="0" applyFont="1" applyFill="1" applyBorder="1"/>
    <xf numFmtId="0" fontId="99" fillId="5" borderId="0" xfId="0" applyFont="1" applyFill="1" applyBorder="1" applyAlignment="1">
      <alignment horizontal="right"/>
    </xf>
    <xf numFmtId="0" fontId="20" fillId="5" borderId="0" xfId="0" applyFont="1" applyFill="1" applyBorder="1" applyAlignment="1">
      <alignment vertical="center"/>
    </xf>
    <xf numFmtId="0" fontId="25" fillId="5" borderId="11" xfId="0" quotePrefix="1" applyFont="1" applyFill="1" applyBorder="1" applyAlignment="1">
      <alignment horizontal="left"/>
    </xf>
    <xf numFmtId="0" fontId="84" fillId="5" borderId="11" xfId="0" applyFont="1" applyFill="1" applyBorder="1" applyAlignment="1">
      <alignment horizontal="left"/>
    </xf>
    <xf numFmtId="0" fontId="59" fillId="5" borderId="11" xfId="0" applyFont="1" applyFill="1" applyBorder="1" applyAlignment="1">
      <alignment horizontal="center"/>
    </xf>
    <xf numFmtId="0" fontId="99" fillId="5" borderId="11" xfId="0" applyFont="1" applyFill="1" applyBorder="1" applyAlignment="1">
      <alignment horizontal="right"/>
    </xf>
    <xf numFmtId="0" fontId="101" fillId="5" borderId="0" xfId="0" quotePrefix="1" applyFont="1" applyFill="1" applyBorder="1" applyAlignment="1">
      <alignment horizontal="left"/>
    </xf>
    <xf numFmtId="0" fontId="18" fillId="5" borderId="8" xfId="0" applyFont="1" applyFill="1" applyBorder="1"/>
    <xf numFmtId="0" fontId="18" fillId="5" borderId="2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right" vertical="top"/>
    </xf>
    <xf numFmtId="0" fontId="20" fillId="5" borderId="9" xfId="0" applyFont="1" applyFill="1" applyBorder="1" applyAlignment="1">
      <alignment horizontal="center"/>
    </xf>
    <xf numFmtId="0" fontId="18" fillId="5" borderId="9" xfId="0" applyFont="1" applyFill="1" applyBorder="1"/>
    <xf numFmtId="0" fontId="18" fillId="5" borderId="6" xfId="0" applyFont="1" applyFill="1" applyBorder="1"/>
    <xf numFmtId="0" fontId="18" fillId="5" borderId="7" xfId="0" applyFont="1" applyFill="1" applyBorder="1"/>
    <xf numFmtId="0" fontId="80" fillId="5" borderId="12" xfId="0" applyFont="1" applyFill="1" applyBorder="1" applyAlignment="1">
      <alignment horizontal="right"/>
    </xf>
    <xf numFmtId="0" fontId="18" fillId="5" borderId="4" xfId="0" applyFont="1" applyFill="1" applyBorder="1" applyAlignment="1">
      <alignment horizontal="center"/>
    </xf>
    <xf numFmtId="0" fontId="16" fillId="5" borderId="9" xfId="0" applyFont="1" applyFill="1" applyBorder="1"/>
    <xf numFmtId="0" fontId="16" fillId="5" borderId="0" xfId="0" applyFont="1" applyFill="1" applyBorder="1"/>
    <xf numFmtId="0" fontId="102" fillId="5" borderId="0" xfId="0" quotePrefix="1" applyFont="1" applyFill="1" applyBorder="1" applyAlignment="1">
      <alignment horizontal="left"/>
    </xf>
    <xf numFmtId="0" fontId="98" fillId="5" borderId="0" xfId="0" applyFont="1" applyFill="1" applyBorder="1" applyAlignment="1">
      <alignment horizontal="right"/>
    </xf>
    <xf numFmtId="0" fontId="103" fillId="5" borderId="0" xfId="0" applyFont="1" applyFill="1" applyBorder="1" applyAlignment="1">
      <alignment horizontal="left"/>
    </xf>
    <xf numFmtId="0" fontId="63" fillId="5" borderId="0" xfId="0" applyFont="1" applyFill="1" applyBorder="1" applyAlignment="1">
      <alignment horizontal="center" vertical="center"/>
    </xf>
    <xf numFmtId="0" fontId="82" fillId="5" borderId="13" xfId="0" applyFont="1" applyFill="1" applyBorder="1" applyAlignment="1">
      <alignment horizontal="left"/>
    </xf>
    <xf numFmtId="0" fontId="80" fillId="5" borderId="13" xfId="0" applyFont="1" applyFill="1" applyBorder="1" applyAlignment="1">
      <alignment horizontal="left"/>
    </xf>
    <xf numFmtId="0" fontId="18" fillId="5" borderId="13" xfId="0" applyFont="1" applyFill="1" applyBorder="1"/>
    <xf numFmtId="0" fontId="18" fillId="5" borderId="14" xfId="0" applyFont="1" applyFill="1" applyBorder="1"/>
    <xf numFmtId="0" fontId="103" fillId="5" borderId="3" xfId="0" applyFont="1" applyFill="1" applyBorder="1" applyAlignment="1">
      <alignment horizontal="left"/>
    </xf>
    <xf numFmtId="0" fontId="59" fillId="5" borderId="6" xfId="0" applyFont="1" applyFill="1" applyBorder="1" applyAlignment="1">
      <alignment horizontal="center"/>
    </xf>
    <xf numFmtId="0" fontId="18" fillId="5" borderId="15" xfId="0" applyFont="1" applyFill="1" applyBorder="1"/>
    <xf numFmtId="0" fontId="100" fillId="5" borderId="4" xfId="0" applyFont="1" applyFill="1" applyBorder="1" applyAlignment="1">
      <alignment horizontal="right"/>
    </xf>
    <xf numFmtId="0" fontId="104" fillId="5" borderId="4" xfId="0" applyFont="1" applyFill="1" applyBorder="1" applyAlignment="1">
      <alignment horizontal="left"/>
    </xf>
    <xf numFmtId="0" fontId="20" fillId="5" borderId="0" xfId="0" applyFont="1" applyFill="1" applyBorder="1" applyAlignment="1">
      <alignment wrapText="1"/>
    </xf>
    <xf numFmtId="0" fontId="18" fillId="5" borderId="16" xfId="0" applyFont="1" applyFill="1" applyBorder="1" applyAlignment="1"/>
    <xf numFmtId="0" fontId="20" fillId="5" borderId="10" xfId="0" applyFont="1" applyFill="1" applyBorder="1" applyAlignment="1">
      <alignment vertical="top"/>
    </xf>
    <xf numFmtId="0" fontId="18" fillId="5" borderId="10" xfId="0" applyFont="1" applyFill="1" applyBorder="1" applyAlignment="1"/>
    <xf numFmtId="0" fontId="105" fillId="12" borderId="0" xfId="0" applyFont="1" applyFill="1" applyBorder="1"/>
    <xf numFmtId="0" fontId="105" fillId="12" borderId="0" xfId="0" applyFont="1" applyFill="1" applyBorder="1" applyAlignment="1">
      <alignment horizontal="center"/>
    </xf>
    <xf numFmtId="0" fontId="18" fillId="12" borderId="0" xfId="0" applyFont="1" applyFill="1" applyBorder="1"/>
    <xf numFmtId="0" fontId="95" fillId="12" borderId="0" xfId="0" applyFont="1" applyFill="1" applyBorder="1"/>
    <xf numFmtId="0" fontId="96" fillId="12" borderId="0" xfId="0" applyFont="1" applyFill="1" applyBorder="1" applyAlignment="1">
      <alignment vertical="center"/>
    </xf>
    <xf numFmtId="0" fontId="95" fillId="12" borderId="0" xfId="0" applyFont="1" applyFill="1" applyBorder="1" applyAlignment="1"/>
    <xf numFmtId="0" fontId="18" fillId="12" borderId="0" xfId="0" applyFont="1" applyFill="1" applyBorder="1" applyAlignment="1"/>
    <xf numFmtId="0" fontId="96" fillId="12" borderId="0" xfId="0" applyFont="1" applyFill="1" applyBorder="1" applyAlignment="1">
      <alignment wrapText="1"/>
    </xf>
    <xf numFmtId="0" fontId="20" fillId="12" borderId="0" xfId="0" applyFont="1" applyFill="1" applyBorder="1" applyAlignment="1">
      <alignment vertical="top"/>
    </xf>
    <xf numFmtId="0" fontId="96" fillId="12" borderId="0" xfId="0" applyFont="1" applyFill="1" applyBorder="1"/>
    <xf numFmtId="0" fontId="18" fillId="5" borderId="17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top"/>
    </xf>
    <xf numFmtId="0" fontId="106" fillId="13" borderId="18" xfId="0" applyFont="1" applyFill="1" applyBorder="1" applyAlignment="1">
      <alignment horizontal="left"/>
    </xf>
    <xf numFmtId="0" fontId="20" fillId="13" borderId="19" xfId="0" applyFont="1" applyFill="1" applyBorder="1" applyAlignment="1">
      <alignment vertical="top"/>
    </xf>
    <xf numFmtId="0" fontId="106" fillId="13" borderId="16" xfId="0" applyFont="1" applyFill="1" applyBorder="1" applyAlignment="1">
      <alignment horizontal="center"/>
    </xf>
    <xf numFmtId="0" fontId="18" fillId="5" borderId="16" xfId="0" applyFont="1" applyFill="1" applyBorder="1"/>
    <xf numFmtId="0" fontId="18" fillId="5" borderId="2" xfId="0" applyFont="1" applyFill="1" applyBorder="1" applyAlignment="1"/>
    <xf numFmtId="0" fontId="106" fillId="13" borderId="20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 vertical="top"/>
    </xf>
    <xf numFmtId="0" fontId="18" fillId="5" borderId="7" xfId="0" applyFont="1" applyFill="1" applyBorder="1" applyAlignment="1">
      <alignment horizontal="center" vertical="top"/>
    </xf>
    <xf numFmtId="0" fontId="18" fillId="5" borderId="21" xfId="0" applyFont="1" applyFill="1" applyBorder="1"/>
    <xf numFmtId="0" fontId="18" fillId="5" borderId="15" xfId="0" applyFont="1" applyFill="1" applyBorder="1" applyAlignment="1">
      <alignment horizontal="center" vertical="top"/>
    </xf>
    <xf numFmtId="0" fontId="18" fillId="5" borderId="21" xfId="0" applyFont="1" applyFill="1" applyBorder="1" applyAlignment="1">
      <alignment horizontal="center" vertical="top"/>
    </xf>
    <xf numFmtId="0" fontId="18" fillId="5" borderId="4" xfId="0" applyFont="1" applyFill="1" applyBorder="1" applyAlignment="1">
      <alignment horizontal="center" vertical="top"/>
    </xf>
    <xf numFmtId="0" fontId="107" fillId="5" borderId="9" xfId="0" quotePrefix="1" applyFont="1" applyFill="1" applyBorder="1" applyAlignment="1">
      <alignment horizontal="right"/>
    </xf>
    <xf numFmtId="0" fontId="62" fillId="5" borderId="0" xfId="0" applyFont="1" applyFill="1" applyBorder="1" applyAlignment="1">
      <alignment horizontal="center"/>
    </xf>
    <xf numFmtId="0" fontId="49" fillId="5" borderId="9" xfId="0" applyFont="1" applyFill="1" applyBorder="1"/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 wrapText="1"/>
    </xf>
    <xf numFmtId="0" fontId="18" fillId="5" borderId="22" xfId="0" applyFont="1" applyFill="1" applyBorder="1"/>
    <xf numFmtId="0" fontId="18" fillId="5" borderId="23" xfId="0" applyFont="1" applyFill="1" applyBorder="1"/>
    <xf numFmtId="0" fontId="18" fillId="5" borderId="24" xfId="0" applyFont="1" applyFill="1" applyBorder="1"/>
    <xf numFmtId="0" fontId="108" fillId="13" borderId="3" xfId="0" applyFont="1" applyFill="1" applyBorder="1" applyAlignment="1">
      <alignment horizontal="center"/>
    </xf>
    <xf numFmtId="0" fontId="108" fillId="13" borderId="22" xfId="0" applyFont="1" applyFill="1" applyBorder="1" applyAlignment="1">
      <alignment horizontal="left"/>
    </xf>
    <xf numFmtId="0" fontId="95" fillId="13" borderId="23" xfId="0" applyFont="1" applyFill="1" applyBorder="1"/>
    <xf numFmtId="0" fontId="95" fillId="5" borderId="19" xfId="0" applyFont="1" applyFill="1" applyBorder="1" applyAlignment="1">
      <alignment horizontal="center"/>
    </xf>
    <xf numFmtId="0" fontId="95" fillId="5" borderId="25" xfId="0" applyFont="1" applyFill="1" applyBorder="1" applyAlignment="1">
      <alignment horizontal="center"/>
    </xf>
    <xf numFmtId="0" fontId="95" fillId="5" borderId="11" xfId="0" applyFont="1" applyFill="1" applyBorder="1"/>
    <xf numFmtId="0" fontId="95" fillId="5" borderId="18" xfId="0" applyFont="1" applyFill="1" applyBorder="1" applyAlignment="1">
      <alignment horizontal="center"/>
    </xf>
    <xf numFmtId="0" fontId="95" fillId="5" borderId="26" xfId="0" applyFont="1" applyFill="1" applyBorder="1"/>
    <xf numFmtId="0" fontId="0" fillId="5" borderId="0" xfId="0" applyFill="1" applyAlignment="1"/>
    <xf numFmtId="0" fontId="0" fillId="5" borderId="27" xfId="0" applyFill="1" applyBorder="1"/>
    <xf numFmtId="0" fontId="0" fillId="5" borderId="28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5" xfId="0" applyFill="1" applyBorder="1"/>
    <xf numFmtId="0" fontId="0" fillId="5" borderId="0" xfId="0" applyFill="1" applyBorder="1" applyAlignment="1">
      <alignment horizontal="center"/>
    </xf>
    <xf numFmtId="0" fontId="11" fillId="9" borderId="29" xfId="0" applyFont="1" applyFill="1" applyBorder="1" applyAlignment="1">
      <alignment horizontal="center"/>
    </xf>
    <xf numFmtId="0" fontId="109" fillId="9" borderId="29" xfId="0" applyFont="1" applyFill="1" applyBorder="1" applyAlignment="1">
      <alignment horizontal="center"/>
    </xf>
    <xf numFmtId="0" fontId="109" fillId="5" borderId="0" xfId="0" applyFont="1" applyFill="1" applyBorder="1" applyAlignment="1">
      <alignment horizontal="center"/>
    </xf>
    <xf numFmtId="0" fontId="110" fillId="5" borderId="0" xfId="0" applyFont="1" applyFill="1" applyAlignment="1">
      <alignment horizontal="center"/>
    </xf>
    <xf numFmtId="0" fontId="111" fillId="5" borderId="0" xfId="0" applyFont="1" applyFill="1"/>
    <xf numFmtId="0" fontId="9" fillId="4" borderId="0" xfId="0" applyFont="1" applyFill="1"/>
    <xf numFmtId="0" fontId="64" fillId="5" borderId="0" xfId="0" applyFont="1" applyFill="1"/>
    <xf numFmtId="0" fontId="64" fillId="5" borderId="0" xfId="0" applyFont="1" applyFill="1" applyAlignment="1"/>
    <xf numFmtId="0" fontId="0" fillId="9" borderId="1" xfId="0" applyFill="1" applyBorder="1"/>
    <xf numFmtId="0" fontId="112" fillId="4" borderId="0" xfId="0" applyFont="1" applyFill="1" applyAlignment="1">
      <alignment horizontal="center"/>
    </xf>
    <xf numFmtId="0" fontId="112" fillId="4" borderId="0" xfId="0" applyFont="1" applyFill="1"/>
    <xf numFmtId="0" fontId="65" fillId="5" borderId="0" xfId="0" applyFont="1" applyFill="1"/>
    <xf numFmtId="0" fontId="66" fillId="5" borderId="0" xfId="1" applyFont="1" applyFill="1" applyAlignment="1" applyProtection="1"/>
    <xf numFmtId="0" fontId="65" fillId="5" borderId="0" xfId="0" applyFont="1" applyFill="1" applyAlignment="1">
      <alignment horizontal="right"/>
    </xf>
    <xf numFmtId="0" fontId="11" fillId="14" borderId="0" xfId="0" quotePrefix="1" applyFont="1" applyFill="1"/>
    <xf numFmtId="0" fontId="9" fillId="14" borderId="0" xfId="0" applyFont="1" applyFill="1"/>
    <xf numFmtId="0" fontId="0" fillId="14" borderId="0" xfId="0" applyFill="1"/>
    <xf numFmtId="0" fontId="1" fillId="14" borderId="0" xfId="0" applyFont="1" applyFill="1"/>
    <xf numFmtId="0" fontId="67" fillId="0" borderId="0" xfId="0" applyFont="1" applyAlignment="1">
      <alignment vertical="center"/>
    </xf>
    <xf numFmtId="0" fontId="68" fillId="5" borderId="0" xfId="0" applyFont="1" applyFill="1" applyAlignment="1">
      <alignment vertical="top"/>
    </xf>
    <xf numFmtId="0" fontId="65" fillId="5" borderId="30" xfId="0" applyFont="1" applyFill="1" applyBorder="1"/>
    <xf numFmtId="0" fontId="9" fillId="5" borderId="27" xfId="0" applyFont="1" applyFill="1" applyBorder="1"/>
    <xf numFmtId="0" fontId="10" fillId="14" borderId="0" xfId="0" applyFont="1" applyFill="1" applyAlignment="1">
      <alignment horizontal="justify" vertical="center" wrapText="1"/>
    </xf>
    <xf numFmtId="0" fontId="0" fillId="14" borderId="0" xfId="0" applyFill="1" applyAlignment="1">
      <alignment horizontal="justify" vertical="center" wrapText="1"/>
    </xf>
    <xf numFmtId="0" fontId="17" fillId="5" borderId="0" xfId="0" applyFont="1" applyFill="1" applyAlignment="1">
      <alignment horizontal="left" wrapText="1"/>
    </xf>
    <xf numFmtId="0" fontId="18" fillId="5" borderId="8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96" fillId="5" borderId="0" xfId="0" applyFont="1" applyFill="1" applyBorder="1" applyAlignment="1">
      <alignment horizontal="left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23234143495165E-2"/>
          <c:y val="4.3236042863063165E-2"/>
          <c:w val="0.90449781277340335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'Exem_D(A,B)'!$C$10</c:f>
              <c:strCache>
                <c:ptCount val="1"/>
              </c:strCache>
            </c:strRef>
          </c:tx>
          <c:xVal>
            <c:numRef>
              <c:f>'Exem_D(A,B)'!$B$11:$B$14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</c:numCache>
            </c:numRef>
          </c:xVal>
          <c:yVal>
            <c:numRef>
              <c:f>'Exem_D(A,B)'!$C$11:$C$14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9B-4700-9E49-992ADCE24CFC}"/>
            </c:ext>
          </c:extLst>
        </c:ser>
        <c:ser>
          <c:idx val="1"/>
          <c:order val="1"/>
          <c:tx>
            <c:strRef>
              <c:f>'Exem_D(A,B)'!$D$10</c:f>
              <c:strCache>
                <c:ptCount val="1"/>
                <c:pt idx="0">
                  <c:v>y=0,75x +0,25</c:v>
                </c:pt>
              </c:strCache>
            </c:strRef>
          </c:tx>
          <c:xVal>
            <c:numRef>
              <c:f>'Exem_D(A,B)'!$B$11:$B$14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</c:numCache>
            </c:numRef>
          </c:xVal>
          <c:yVal>
            <c:numRef>
              <c:f>'Exem_D(A,B)'!$D$11:$D$14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9B-4700-9E49-992ADCE24CFC}"/>
            </c:ext>
          </c:extLst>
        </c:ser>
        <c:ser>
          <c:idx val="2"/>
          <c:order val="2"/>
          <c:tx>
            <c:strRef>
              <c:f>'Exem_D(A,B)'!$E$10</c:f>
              <c:strCache>
                <c:ptCount val="1"/>
                <c:pt idx="0">
                  <c:v>y2</c:v>
                </c:pt>
              </c:strCache>
            </c:strRef>
          </c:tx>
          <c:marker>
            <c:symbol val="circle"/>
            <c:size val="5"/>
            <c:spPr>
              <a:solidFill>
                <a:schemeClr val="tx1"/>
              </a:solidFill>
            </c:spPr>
          </c:marker>
          <c:xVal>
            <c:numRef>
              <c:f>'Exem_D(A,B)'!$B$11:$B$14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</c:numCache>
            </c:numRef>
          </c:xVal>
          <c:yVal>
            <c:numRef>
              <c:f>'Exem_D(A,B)'!$E$11:$E$14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9B-4700-9E49-992ADCE24CFC}"/>
            </c:ext>
          </c:extLst>
        </c:ser>
        <c:ser>
          <c:idx val="3"/>
          <c:order val="3"/>
          <c:tx>
            <c:strRef>
              <c:f>'Exem_D(A,B)'!$F$10</c:f>
              <c:strCache>
                <c:ptCount val="1"/>
                <c:pt idx="0">
                  <c:v>y3</c:v>
                </c:pt>
              </c:strCache>
            </c:strRef>
          </c:tx>
          <c:marker>
            <c:symbol val="circle"/>
            <c:size val="5"/>
          </c:marker>
          <c:xVal>
            <c:numRef>
              <c:f>'Exem_D(A,B)'!$B$11:$B$14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</c:numCache>
            </c:numRef>
          </c:xVal>
          <c:yVal>
            <c:numRef>
              <c:f>'Exem_D(A,B)'!$F$11:$F$14</c:f>
              <c:numCache>
                <c:formatCode>General</c:formatCode>
                <c:ptCount val="4"/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9B-4700-9E49-992ADCE24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917119"/>
        <c:axId val="1"/>
      </c:scatterChart>
      <c:valAx>
        <c:axId val="1669917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69917119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0"/>
  </c:spPr>
  <c:txPr>
    <a:bodyPr/>
    <a:lstStyle/>
    <a:p>
      <a:pPr>
        <a:defRPr sz="1200" baseline="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80193027052721E-2"/>
          <c:y val="3.8654152022108604E-2"/>
          <c:w val="0.81952342571351811"/>
          <c:h val="0.77099477259725757"/>
        </c:manualLayout>
      </c:layout>
      <c:scatterChart>
        <c:scatterStyle val="lineMarker"/>
        <c:varyColors val="0"/>
        <c:ser>
          <c:idx val="0"/>
          <c:order val="0"/>
          <c:spPr>
            <a:ln>
              <a:prstDash val="sysDash"/>
            </a:ln>
          </c:spPr>
          <c:marker>
            <c:symbol val="none"/>
          </c:marker>
          <c:xVal>
            <c:numRef>
              <c:f>Exem_Área_tri!$B$9:$B$13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xVal>
          <c:yVal>
            <c:numRef>
              <c:f>Exem_Área_tri!$C$9:$C$13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88-4243-BFFC-8D65FCB70F07}"/>
            </c:ext>
          </c:extLst>
        </c:ser>
        <c:ser>
          <c:idx val="1"/>
          <c:order val="1"/>
          <c:spPr>
            <a:ln w="28575" cmpd="sng">
              <a:solidFill>
                <a:schemeClr val="tx1"/>
              </a:solidFill>
            </a:ln>
          </c:spPr>
          <c:marker>
            <c:symbol val="circle"/>
            <c:size val="7"/>
          </c:marker>
          <c:dPt>
            <c:idx val="0"/>
            <c:marker>
              <c:spPr>
                <a:solidFill>
                  <a:schemeClr val="tx1">
                    <a:alpha val="77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688-4243-BFFC-8D65FCB70F07}"/>
              </c:ext>
            </c:extLst>
          </c:dPt>
          <c:xVal>
            <c:numRef>
              <c:f>Exem_Área_tri!$B$9:$B$13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xVal>
          <c:yVal>
            <c:numRef>
              <c:f>Exem_Área_tri!$D$9:$D$13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88-4243-BFFC-8D65FCB70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585215"/>
        <c:axId val="1"/>
      </c:scatterChart>
      <c:valAx>
        <c:axId val="1661585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61585215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35254722589568"/>
          <c:y val="5.1826069512011637E-2"/>
          <c:w val="0.7489422572178478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Exem_Área_tri!$H$17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Exem_Área_tri!$F$18:$F$21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</c:numCache>
            </c:numRef>
          </c:xVal>
          <c:yVal>
            <c:numRef>
              <c:f>Exem_Área_tri!$H$18:$H$21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47-431A-9ABC-69E06694E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918079"/>
        <c:axId val="1"/>
      </c:scatterChart>
      <c:valAx>
        <c:axId val="1669918079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9918079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'Exer_distância e área'!$C$16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'Exer_distância e área'!$B$17:$B$20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'Exer_distância e área'!$C$17:$C$20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F6-4A43-BD91-1BDAE20BE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920479"/>
        <c:axId val="1"/>
      </c:scatterChart>
      <c:valAx>
        <c:axId val="1669920479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9920479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y = 2x +1</a:t>
            </a:r>
          </a:p>
        </c:rich>
      </c:tx>
      <c:layout>
        <c:manualLayout>
          <c:xMode val="edge"/>
          <c:yMode val="edge"/>
          <c:x val="0.36357940971664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43076067104513E-2"/>
          <c:y val="0.14473329295376536"/>
          <c:w val="0.87106982594917559"/>
          <c:h val="0.72887501131324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'Equação da Reta1'!$D$17</c:f>
              <c:strCache>
                <c:ptCount val="1"/>
                <c:pt idx="0">
                  <c:v>y = 2x +1</c:v>
                </c:pt>
              </c:strCache>
            </c:strRef>
          </c:tx>
          <c:xVal>
            <c:numRef>
              <c:f>'Equação da Reta1'!$C$18:$C$21</c:f>
              <c:numCache>
                <c:formatCode>General</c:formatCode>
                <c:ptCount val="4"/>
                <c:pt idx="0">
                  <c:v>-2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</c:numCache>
            </c:numRef>
          </c:xVal>
          <c:yVal>
            <c:numRef>
              <c:f>'Equação da Reta1'!$D$18:$D$21</c:f>
              <c:numCache>
                <c:formatCode>General</c:formatCode>
                <c:ptCount val="4"/>
                <c:pt idx="0">
                  <c:v>-3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3D-4A71-B1B9-4D00B5824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586175"/>
        <c:axId val="1"/>
      </c:scatterChart>
      <c:valAx>
        <c:axId val="1661586175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1586175"/>
        <c:crosses val="autoZero"/>
        <c:crossBetween val="midCat"/>
        <c:majorUnit val="5"/>
      </c:valAx>
    </c:plotArea>
    <c:plotVisOnly val="1"/>
    <c:dispBlanksAs val="gap"/>
    <c:showDLblsOverMax val="0"/>
  </c:chart>
  <c:txPr>
    <a:bodyPr/>
    <a:lstStyle/>
    <a:p>
      <a:pPr>
        <a:defRPr>
          <a:solidFill>
            <a:srgbClr val="FF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y = 5x - 11</a:t>
            </a:r>
          </a:p>
        </c:rich>
      </c:tx>
      <c:layout>
        <c:manualLayout>
          <c:xMode val="edge"/>
          <c:yMode val="edge"/>
          <c:x val="0.32223934170390861"/>
          <c:y val="4.770193199534269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83478754344897"/>
          <c:y val="0.14904821107887831"/>
          <c:w val="0.69361594665531678"/>
          <c:h val="0.5892723935823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'ou Equação da Reta2'!$O$16</c:f>
              <c:strCache>
                <c:ptCount val="1"/>
                <c:pt idx="0">
                  <c:v>y = 5x - 11</c:v>
                </c:pt>
              </c:strCache>
            </c:strRef>
          </c:tx>
          <c:xVal>
            <c:numRef>
              <c:f>'ou Equação da Reta2'!$M$17:$M$20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xVal>
          <c:yVal>
            <c:numRef>
              <c:f>'ou Equação da Reta2'!$O$17:$O$20</c:f>
              <c:numCache>
                <c:formatCode>General</c:formatCode>
                <c:ptCount val="4"/>
                <c:pt idx="0">
                  <c:v>-1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92-4247-BF89-5D7F2860A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428639"/>
        <c:axId val="1"/>
      </c:scatterChart>
      <c:valAx>
        <c:axId val="1670428639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042863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Exemplo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Exerc&#237;cios!A1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Investiga&#231;&#227;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ou Equa&#231;&#227;o da Reta2'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ojetos.unijui.edu.br/matematica/" TargetMode="Externa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890586</xdr:rowOff>
    </xdr:from>
    <xdr:to>
      <xdr:col>13</xdr:col>
      <xdr:colOff>38100</xdr:colOff>
      <xdr:row>22</xdr:row>
      <xdr:rowOff>9524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D571F79-DCEC-C657-CEF0-4F9EEA47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76361"/>
          <a:ext cx="7448550" cy="312896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14</xdr:row>
      <xdr:rowOff>133350</xdr:rowOff>
    </xdr:from>
    <xdr:to>
      <xdr:col>15</xdr:col>
      <xdr:colOff>495300</xdr:colOff>
      <xdr:row>14</xdr:row>
      <xdr:rowOff>457200</xdr:rowOff>
    </xdr:to>
    <xdr:pic>
      <xdr:nvPicPr>
        <xdr:cNvPr id="147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4D8B16-5452-98A9-1E6D-F1111DAC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4143375"/>
          <a:ext cx="990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7</xdr:row>
      <xdr:rowOff>85725</xdr:rowOff>
    </xdr:from>
    <xdr:to>
      <xdr:col>12</xdr:col>
      <xdr:colOff>438150</xdr:colOff>
      <xdr:row>14</xdr:row>
      <xdr:rowOff>476250</xdr:rowOff>
    </xdr:to>
    <xdr:graphicFrame macro="">
      <xdr:nvGraphicFramePr>
        <xdr:cNvPr id="1474" name="Gráfico 4">
          <a:extLst>
            <a:ext uri="{FF2B5EF4-FFF2-40B4-BE49-F238E27FC236}">
              <a16:creationId xmlns:a16="http://schemas.microsoft.com/office/drawing/2014/main" id="{D21DB956-6C47-5AC8-01C5-3AB4D534B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6</xdr:col>
      <xdr:colOff>123823</xdr:colOff>
      <xdr:row>7</xdr:row>
      <xdr:rowOff>342900</xdr:rowOff>
    </xdr:from>
    <xdr:ext cx="1495427" cy="5334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B35897F3-0534-26EC-9CA4-DF6C33761116}"/>
                </a:ext>
              </a:extLst>
            </xdr:cNvPr>
            <xdr:cNvSpPr txBox="1"/>
          </xdr:nvSpPr>
          <xdr:spPr>
            <a:xfrm>
              <a:off x="1695448" y="1962150"/>
              <a:ext cx="1495427" cy="5334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pt-BR" sz="1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pt-BR" sz="1800" b="0" i="1">
                            <a:latin typeface="Cambria Math"/>
                          </a:rPr>
                          <m:t>                            </m:t>
                        </m:r>
                      </m:e>
                    </m:rad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7" name="CaixaDeTexto 6"/>
            <xdr:cNvSpPr txBox="1"/>
          </xdr:nvSpPr>
          <xdr:spPr>
            <a:xfrm xmlns:a="http://schemas.openxmlformats.org/drawingml/2006/main">
              <a:off x="1695448" y="1962150"/>
              <a:ext cx="1495427" cy="5334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pt-BR" sz="1800" i="0">
                  <a:latin typeface="Cambria Math"/>
                </a:rPr>
                <a:t>√(</a:t>
              </a:r>
              <a:r>
                <a:rPr lang="pt-BR" sz="1800" b="0" i="0">
                  <a:latin typeface="Cambria Math"/>
                </a:rPr>
                <a:t>                            )</a:t>
              </a:r>
              <a:endParaRPr lang="pt-BR" sz="1800"/>
            </a:p>
          </xdr:txBody>
        </xdr:sp>
      </mc:Fallback>
    </mc:AlternateContent>
    <xdr:clientData/>
  </xdr:oneCellAnchor>
  <xdr:twoCellAnchor>
    <xdr:from>
      <xdr:col>6</xdr:col>
      <xdr:colOff>76202</xdr:colOff>
      <xdr:row>2</xdr:row>
      <xdr:rowOff>95250</xdr:rowOff>
    </xdr:from>
    <xdr:to>
      <xdr:col>13</xdr:col>
      <xdr:colOff>657225</xdr:colOff>
      <xdr:row>6</xdr:row>
      <xdr:rowOff>85725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id="{B5044890-D6B4-6A6C-9823-710430420008}"/>
            </a:ext>
          </a:extLst>
        </xdr:cNvPr>
        <xdr:cNvCxnSpPr/>
      </xdr:nvCxnSpPr>
      <xdr:spPr>
        <a:xfrm flipH="1">
          <a:off x="1647827" y="552450"/>
          <a:ext cx="4010023" cy="866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180976</xdr:colOff>
      <xdr:row>6</xdr:row>
      <xdr:rowOff>95249</xdr:rowOff>
    </xdr:from>
    <xdr:ext cx="1219200" cy="3714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9A597E3A-319F-7C4E-40F2-B80E7D1E90AE}"/>
                </a:ext>
              </a:extLst>
            </xdr:cNvPr>
            <xdr:cNvSpPr txBox="1"/>
          </xdr:nvSpPr>
          <xdr:spPr>
            <a:xfrm>
              <a:off x="3429001" y="1047749"/>
              <a:ext cx="1219200" cy="371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pt-BR" sz="1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pt-BR" sz="1800" b="0" i="1">
                            <a:latin typeface="Cambria Math"/>
                          </a:rPr>
                          <m:t>                            </m:t>
                        </m:r>
                      </m:e>
                    </m:rad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 xmlns:a="http://schemas.openxmlformats.org/drawingml/2006/main">
              <a:off x="3429001" y="1047749"/>
              <a:ext cx="1219200" cy="371475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pt-BR" sz="1800" i="0">
                  <a:latin typeface="Cambria Math"/>
                </a:rPr>
                <a:t>√(</a:t>
              </a:r>
              <a:r>
                <a:rPr lang="pt-BR" sz="1800" b="0" i="0">
                  <a:latin typeface="Cambria Math"/>
                </a:rPr>
                <a:t>                            )</a:t>
              </a:r>
              <a:endParaRPr lang="pt-BR" sz="1800"/>
            </a:p>
          </xdr:txBody>
        </xdr:sp>
      </mc:Fallback>
    </mc:AlternateContent>
    <xdr:clientData/>
  </xdr:oneCellAnchor>
  <xdr:twoCellAnchor editAs="oneCell">
    <xdr:from>
      <xdr:col>18</xdr:col>
      <xdr:colOff>962025</xdr:colOff>
      <xdr:row>23</xdr:row>
      <xdr:rowOff>66675</xdr:rowOff>
    </xdr:from>
    <xdr:to>
      <xdr:col>18</xdr:col>
      <xdr:colOff>1828800</xdr:colOff>
      <xdr:row>25</xdr:row>
      <xdr:rowOff>66675</xdr:rowOff>
    </xdr:to>
    <xdr:pic>
      <xdr:nvPicPr>
        <xdr:cNvPr id="2539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D21DB-7FE7-2E00-8B4B-82666F02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4343400"/>
          <a:ext cx="866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247650</xdr:colOff>
      <xdr:row>8</xdr:row>
      <xdr:rowOff>66675</xdr:rowOff>
    </xdr:from>
    <xdr:ext cx="809625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5C583F8D-1E04-6867-276E-559F15E35917}"/>
                </a:ext>
              </a:extLst>
            </xdr:cNvPr>
            <xdr:cNvSpPr txBox="1"/>
          </xdr:nvSpPr>
          <xdr:spPr>
            <a:xfrm>
              <a:off x="3495675" y="1304925"/>
              <a:ext cx="809625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pt-BR" sz="1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pt-BR" sz="1800" b="0" i="1">
                            <a:latin typeface="Cambria Math"/>
                          </a:rPr>
                          <m:t>                            </m:t>
                        </m:r>
                      </m:e>
                    </m:rad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 xmlns:a="http://schemas.openxmlformats.org/drawingml/2006/main">
              <a:off x="3495675" y="1304925"/>
              <a:ext cx="809625" cy="361950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pt-BR" sz="1800" i="0">
                  <a:latin typeface="Cambria Math"/>
                </a:rPr>
                <a:t>√(</a:t>
              </a:r>
              <a:r>
                <a:rPr lang="pt-BR" sz="1800" b="0" i="0">
                  <a:latin typeface="Cambria Math"/>
                </a:rPr>
                <a:t>                            )</a:t>
              </a:r>
              <a:endParaRPr lang="pt-BR" sz="1800"/>
            </a:p>
          </xdr:txBody>
        </xdr:sp>
      </mc:Fallback>
    </mc:AlternateContent>
    <xdr:clientData/>
  </xdr:oneCellAnchor>
  <xdr:twoCellAnchor>
    <xdr:from>
      <xdr:col>1</xdr:col>
      <xdr:colOff>47625</xdr:colOff>
      <xdr:row>7</xdr:row>
      <xdr:rowOff>142875</xdr:rowOff>
    </xdr:from>
    <xdr:to>
      <xdr:col>7</xdr:col>
      <xdr:colOff>57150</xdr:colOff>
      <xdr:row>12</xdr:row>
      <xdr:rowOff>485775</xdr:rowOff>
    </xdr:to>
    <xdr:graphicFrame macro="">
      <xdr:nvGraphicFramePr>
        <xdr:cNvPr id="2541" name="Gráfico 7">
          <a:extLst>
            <a:ext uri="{FF2B5EF4-FFF2-40B4-BE49-F238E27FC236}">
              <a16:creationId xmlns:a16="http://schemas.microsoft.com/office/drawing/2014/main" id="{021B3EB4-4331-F60C-A0F7-D45D05293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276225</xdr:colOff>
      <xdr:row>16</xdr:row>
      <xdr:rowOff>57150</xdr:rowOff>
    </xdr:from>
    <xdr:to>
      <xdr:col>18</xdr:col>
      <xdr:colOff>942975</xdr:colOff>
      <xdr:row>25</xdr:row>
      <xdr:rowOff>38100</xdr:rowOff>
    </xdr:to>
    <xdr:graphicFrame macro="">
      <xdr:nvGraphicFramePr>
        <xdr:cNvPr id="2542" name="Gráfico 2">
          <a:extLst>
            <a:ext uri="{FF2B5EF4-FFF2-40B4-BE49-F238E27FC236}">
              <a16:creationId xmlns:a16="http://schemas.microsoft.com/office/drawing/2014/main" id="{05A71673-0A91-CE7A-7947-77EC1D657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57150</xdr:rowOff>
    </xdr:from>
    <xdr:to>
      <xdr:col>2</xdr:col>
      <xdr:colOff>581025</xdr:colOff>
      <xdr:row>13</xdr:row>
      <xdr:rowOff>47625</xdr:rowOff>
    </xdr:to>
    <xdr:grpSp>
      <xdr:nvGrpSpPr>
        <xdr:cNvPr id="372808" name="Group 1">
          <a:extLst>
            <a:ext uri="{FF2B5EF4-FFF2-40B4-BE49-F238E27FC236}">
              <a16:creationId xmlns:a16="http://schemas.microsoft.com/office/drawing/2014/main" id="{57B666B1-74B0-5843-355A-0E0349CF8228}"/>
            </a:ext>
          </a:extLst>
        </xdr:cNvPr>
        <xdr:cNvGrpSpPr>
          <a:grpSpLocks/>
        </xdr:cNvGrpSpPr>
      </xdr:nvGrpSpPr>
      <xdr:grpSpPr bwMode="auto">
        <a:xfrm>
          <a:off x="114300" y="1400175"/>
          <a:ext cx="1323975" cy="971550"/>
          <a:chOff x="3693" y="1097"/>
          <a:chExt cx="2094" cy="1512"/>
        </a:xfrm>
      </xdr:grpSpPr>
      <xdr:sp macro="" textlink="">
        <xdr:nvSpPr>
          <xdr:cNvPr id="372811" name="Line 2">
            <a:extLst>
              <a:ext uri="{FF2B5EF4-FFF2-40B4-BE49-F238E27FC236}">
                <a16:creationId xmlns:a16="http://schemas.microsoft.com/office/drawing/2014/main" id="{9A1C7BC2-6F83-4B0B-A3F9-072947A4278C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5" y="1132"/>
            <a:ext cx="0" cy="14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812" name="Line 3">
            <a:extLst>
              <a:ext uri="{FF2B5EF4-FFF2-40B4-BE49-F238E27FC236}">
                <a16:creationId xmlns:a16="http://schemas.microsoft.com/office/drawing/2014/main" id="{2F76B32B-810C-88D7-8DC0-27BE4A28AACF}"/>
              </a:ext>
            </a:extLst>
          </xdr:cNvPr>
          <xdr:cNvSpPr>
            <a:spLocks noChangeShapeType="1"/>
          </xdr:cNvSpPr>
        </xdr:nvSpPr>
        <xdr:spPr bwMode="auto">
          <a:xfrm>
            <a:off x="3987" y="2195"/>
            <a:ext cx="18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813" name="Line 4">
            <a:extLst>
              <a:ext uri="{FF2B5EF4-FFF2-40B4-BE49-F238E27FC236}">
                <a16:creationId xmlns:a16="http://schemas.microsoft.com/office/drawing/2014/main" id="{B6486411-2545-B0BC-94B7-33B7C508153E}"/>
              </a:ext>
            </a:extLst>
          </xdr:cNvPr>
          <xdr:cNvSpPr>
            <a:spLocks noChangeShapeType="1"/>
          </xdr:cNvSpPr>
        </xdr:nvSpPr>
        <xdr:spPr bwMode="auto">
          <a:xfrm>
            <a:off x="4791" y="2135"/>
            <a:ext cx="0" cy="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814" name="Line 5">
            <a:extLst>
              <a:ext uri="{FF2B5EF4-FFF2-40B4-BE49-F238E27FC236}">
                <a16:creationId xmlns:a16="http://schemas.microsoft.com/office/drawing/2014/main" id="{CDE49DB2-9055-CFCC-9526-DB5D8FD6ECB0}"/>
              </a:ext>
            </a:extLst>
          </xdr:cNvPr>
          <xdr:cNvSpPr>
            <a:spLocks noChangeShapeType="1"/>
          </xdr:cNvSpPr>
        </xdr:nvSpPr>
        <xdr:spPr bwMode="auto">
          <a:xfrm>
            <a:off x="4029" y="2147"/>
            <a:ext cx="0" cy="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C6F4187-2775-B55D-3CDB-F991C293C0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30" y="1319"/>
            <a:ext cx="527" cy="2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  <a:p>
            <a:pPr algn="l" rtl="0">
              <a:lnSpc>
                <a:spcPts val="700"/>
              </a:lnSpc>
              <a:defRPr sz="1000"/>
            </a:pPr>
            <a:endParaRPr lang="pt-B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72816" name="Rectangle 7">
            <a:extLst>
              <a:ext uri="{FF2B5EF4-FFF2-40B4-BE49-F238E27FC236}">
                <a16:creationId xmlns:a16="http://schemas.microsoft.com/office/drawing/2014/main" id="{C02340F4-8D53-D7B4-38FD-3739265644ED}"/>
              </a:ext>
            </a:extLst>
          </xdr:cNvPr>
          <xdr:cNvSpPr>
            <a:spLocks noChangeArrowheads="1"/>
          </xdr:cNvSpPr>
        </xdr:nvSpPr>
        <xdr:spPr bwMode="auto">
          <a:xfrm>
            <a:off x="4521" y="1457"/>
            <a:ext cx="270" cy="738"/>
          </a:xfrm>
          <a:prstGeom prst="rect">
            <a:avLst/>
          </a:prstGeom>
          <a:noFill/>
          <a:ln w="9525" cap="rnd">
            <a:solidFill>
              <a:srgbClr val="00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2817" name="Line 8">
            <a:extLst>
              <a:ext uri="{FF2B5EF4-FFF2-40B4-BE49-F238E27FC236}">
                <a16:creationId xmlns:a16="http://schemas.microsoft.com/office/drawing/2014/main" id="{29B6292F-576D-5C1F-94CE-D32F164697CE}"/>
              </a:ext>
            </a:extLst>
          </xdr:cNvPr>
          <xdr:cNvSpPr>
            <a:spLocks noChangeShapeType="1"/>
          </xdr:cNvSpPr>
        </xdr:nvSpPr>
        <xdr:spPr bwMode="auto">
          <a:xfrm flipV="1">
            <a:off x="3693" y="1097"/>
            <a:ext cx="1476" cy="14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1A021139-406D-A85F-F0D8-0EEE339EF8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97" y="2194"/>
            <a:ext cx="588" cy="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</a:p>
          <a:p>
            <a:pPr algn="l" rtl="0">
              <a:lnSpc>
                <a:spcPts val="700"/>
              </a:lnSpc>
              <a:defRPr sz="1000"/>
            </a:pPr>
            <a:endParaRPr lang="pt-B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F0FEA3DF-BF47-42A6-E338-8076A86391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14" y="2164"/>
            <a:ext cx="588" cy="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pt-BR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-3</a:t>
            </a:r>
          </a:p>
          <a:p>
            <a:pPr algn="l" rtl="0">
              <a:lnSpc>
                <a:spcPts val="700"/>
              </a:lnSpc>
              <a:defRPr sz="1000"/>
            </a:pPr>
            <a:endParaRPr lang="pt-B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9</xdr:col>
      <xdr:colOff>504825</xdr:colOff>
      <xdr:row>22</xdr:row>
      <xdr:rowOff>466725</xdr:rowOff>
    </xdr:from>
    <xdr:to>
      <xdr:col>10</xdr:col>
      <xdr:colOff>885825</xdr:colOff>
      <xdr:row>22</xdr:row>
      <xdr:rowOff>790575</xdr:rowOff>
    </xdr:to>
    <xdr:pic>
      <xdr:nvPicPr>
        <xdr:cNvPr id="372809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A31057-0A1D-CDEE-EE80-E46B3D92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4267200"/>
          <a:ext cx="990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15</xdr:row>
      <xdr:rowOff>66675</xdr:rowOff>
    </xdr:from>
    <xdr:to>
      <xdr:col>4</xdr:col>
      <xdr:colOff>485775</xdr:colOff>
      <xdr:row>22</xdr:row>
      <xdr:rowOff>828675</xdr:rowOff>
    </xdr:to>
    <xdr:graphicFrame macro="">
      <xdr:nvGraphicFramePr>
        <xdr:cNvPr id="372810" name="Gráfico 1">
          <a:extLst>
            <a:ext uri="{FF2B5EF4-FFF2-40B4-BE49-F238E27FC236}">
              <a16:creationId xmlns:a16="http://schemas.microsoft.com/office/drawing/2014/main" id="{B8283667-8342-0292-65B3-13579C613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15</xdr:row>
      <xdr:rowOff>209550</xdr:rowOff>
    </xdr:from>
    <xdr:to>
      <xdr:col>21</xdr:col>
      <xdr:colOff>171450</xdr:colOff>
      <xdr:row>20</xdr:row>
      <xdr:rowOff>180975</xdr:rowOff>
    </xdr:to>
    <xdr:graphicFrame macro="">
      <xdr:nvGraphicFramePr>
        <xdr:cNvPr id="11484" name="Gráfico 2">
          <a:extLst>
            <a:ext uri="{FF2B5EF4-FFF2-40B4-BE49-F238E27FC236}">
              <a16:creationId xmlns:a16="http://schemas.microsoft.com/office/drawing/2014/main" id="{A297AE63-920B-DAEF-2B16-05D82CB89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47625</xdr:colOff>
      <xdr:row>12</xdr:row>
      <xdr:rowOff>285750</xdr:rowOff>
    </xdr:from>
    <xdr:to>
      <xdr:col>23</xdr:col>
      <xdr:colOff>152400</xdr:colOff>
      <xdr:row>13</xdr:row>
      <xdr:rowOff>66675</xdr:rowOff>
    </xdr:to>
    <xdr:sp macro="" textlink="">
      <xdr:nvSpPr>
        <xdr:cNvPr id="2" name="Seta para a direit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D9FCA4-8E14-ACCA-15E5-0ADD4A3BD919}"/>
            </a:ext>
          </a:extLst>
        </xdr:cNvPr>
        <xdr:cNvSpPr/>
      </xdr:nvSpPr>
      <xdr:spPr>
        <a:xfrm>
          <a:off x="7200900" y="4010025"/>
          <a:ext cx="40005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14</xdr:row>
      <xdr:rowOff>133350</xdr:rowOff>
    </xdr:from>
    <xdr:to>
      <xdr:col>23</xdr:col>
      <xdr:colOff>66675</xdr:colOff>
      <xdr:row>20</xdr:row>
      <xdr:rowOff>142875</xdr:rowOff>
    </xdr:to>
    <xdr:graphicFrame macro="">
      <xdr:nvGraphicFramePr>
        <xdr:cNvPr id="147551" name="Gráfico 3">
          <a:extLst>
            <a:ext uri="{FF2B5EF4-FFF2-40B4-BE49-F238E27FC236}">
              <a16:creationId xmlns:a16="http://schemas.microsoft.com/office/drawing/2014/main" id="{69DA1CBB-C8F4-CA71-21A3-9A0FE7244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95250</xdr:colOff>
      <xdr:row>18</xdr:row>
      <xdr:rowOff>152400</xdr:rowOff>
    </xdr:from>
    <xdr:to>
      <xdr:col>24</xdr:col>
      <xdr:colOff>209550</xdr:colOff>
      <xdr:row>19</xdr:row>
      <xdr:rowOff>209550</xdr:rowOff>
    </xdr:to>
    <xdr:sp macro="" textlink="">
      <xdr:nvSpPr>
        <xdr:cNvPr id="4" name="Seta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5F4D50-CE09-BDBF-ADBF-580827866D75}"/>
            </a:ext>
          </a:extLst>
        </xdr:cNvPr>
        <xdr:cNvSpPr/>
      </xdr:nvSpPr>
      <xdr:spPr>
        <a:xfrm>
          <a:off x="7505700" y="4181475"/>
          <a:ext cx="40005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9</xdr:row>
      <xdr:rowOff>66675</xdr:rowOff>
    </xdr:from>
    <xdr:to>
      <xdr:col>3</xdr:col>
      <xdr:colOff>228600</xdr:colOff>
      <xdr:row>12</xdr:row>
      <xdr:rowOff>228600</xdr:rowOff>
    </xdr:to>
    <xdr:pic>
      <xdr:nvPicPr>
        <xdr:cNvPr id="41996" name="Imagem 1">
          <a:extLst>
            <a:ext uri="{FF2B5EF4-FFF2-40B4-BE49-F238E27FC236}">
              <a16:creationId xmlns:a16="http://schemas.microsoft.com/office/drawing/2014/main" id="{7BBC5865-7F30-7024-E454-C1C6AD693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314575"/>
          <a:ext cx="933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rojetos.unijui.edu.br/matematica/cur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Q6" sqref="Q6"/>
    </sheetView>
  </sheetViews>
  <sheetFormatPr defaultRowHeight="12.75" x14ac:dyDescent="0.2"/>
  <cols>
    <col min="1" max="1" width="2.5703125" style="13" customWidth="1"/>
    <col min="2" max="13" width="9.140625" style="13"/>
    <col min="14" max="14" width="2" style="13" customWidth="1"/>
    <col min="15" max="16384" width="9.140625" style="13"/>
  </cols>
  <sheetData>
    <row r="1" spans="1:14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">
      <c r="A2" s="14"/>
      <c r="B2" s="242"/>
      <c r="C2" s="243"/>
      <c r="D2" s="244"/>
      <c r="E2" s="244"/>
      <c r="F2" s="244" t="s">
        <v>0</v>
      </c>
      <c r="G2" s="243"/>
      <c r="H2" s="244"/>
      <c r="I2" s="244"/>
      <c r="J2" s="244"/>
      <c r="K2" s="243"/>
      <c r="L2" s="244"/>
      <c r="M2" s="243"/>
      <c r="N2" s="14"/>
    </row>
    <row r="3" spans="1:14" x14ac:dyDescent="0.2">
      <c r="A3" s="14"/>
      <c r="B3" s="245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3"/>
      <c r="N3" s="14"/>
    </row>
    <row r="4" spans="1:14" ht="86.25" customHeight="1" x14ac:dyDescent="0.2">
      <c r="A4" s="14"/>
      <c r="B4" s="250" t="s">
        <v>13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43"/>
      <c r="N4" s="14"/>
    </row>
    <row r="5" spans="1:14" x14ac:dyDescent="0.2">
      <c r="A5" s="14"/>
      <c r="N5" s="14"/>
    </row>
    <row r="6" spans="1:14" x14ac:dyDescent="0.2">
      <c r="A6" s="14"/>
      <c r="N6" s="14"/>
    </row>
    <row r="7" spans="1:14" x14ac:dyDescent="0.2">
      <c r="A7" s="14"/>
      <c r="N7" s="14"/>
    </row>
    <row r="8" spans="1:14" x14ac:dyDescent="0.2">
      <c r="A8" s="14"/>
      <c r="N8" s="14"/>
    </row>
    <row r="9" spans="1:14" x14ac:dyDescent="0.2">
      <c r="A9" s="14"/>
      <c r="N9" s="14"/>
    </row>
    <row r="10" spans="1:14" x14ac:dyDescent="0.2">
      <c r="A10" s="14"/>
      <c r="N10" s="14"/>
    </row>
    <row r="11" spans="1:14" x14ac:dyDescent="0.2">
      <c r="A11" s="14"/>
      <c r="N11" s="14"/>
    </row>
    <row r="12" spans="1:14" x14ac:dyDescent="0.2">
      <c r="A12" s="14"/>
      <c r="N12" s="14"/>
    </row>
    <row r="13" spans="1:14" x14ac:dyDescent="0.2">
      <c r="A13" s="14"/>
      <c r="N13" s="14"/>
    </row>
    <row r="14" spans="1:14" x14ac:dyDescent="0.2">
      <c r="A14" s="14"/>
      <c r="N14" s="14"/>
    </row>
    <row r="15" spans="1:14" x14ac:dyDescent="0.2">
      <c r="A15" s="14"/>
      <c r="N15" s="14"/>
    </row>
    <row r="16" spans="1:14" x14ac:dyDescent="0.2">
      <c r="A16" s="14"/>
      <c r="N16" s="14"/>
    </row>
    <row r="17" spans="1:14" x14ac:dyDescent="0.2">
      <c r="A17" s="14"/>
      <c r="N17" s="14"/>
    </row>
    <row r="18" spans="1:14" x14ac:dyDescent="0.2">
      <c r="A18" s="14"/>
      <c r="N18" s="14"/>
    </row>
    <row r="19" spans="1:14" x14ac:dyDescent="0.2">
      <c r="A19" s="14"/>
      <c r="N19" s="14"/>
    </row>
    <row r="20" spans="1:14" x14ac:dyDescent="0.2">
      <c r="A20" s="14"/>
      <c r="N20" s="14"/>
    </row>
    <row r="21" spans="1:14" x14ac:dyDescent="0.2">
      <c r="A21" s="14"/>
      <c r="N21" s="14"/>
    </row>
    <row r="22" spans="1:14" x14ac:dyDescent="0.2">
      <c r="A22" s="14"/>
      <c r="N22" s="14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mergeCells count="1">
    <mergeCell ref="B4:L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workbookViewId="0">
      <selection activeCell="O14" sqref="O14"/>
    </sheetView>
  </sheetViews>
  <sheetFormatPr defaultRowHeight="18" x14ac:dyDescent="0.25"/>
  <cols>
    <col min="1" max="1" width="2.28515625" style="16" customWidth="1"/>
    <col min="2" max="2" width="4.140625" style="16" customWidth="1"/>
    <col min="3" max="3" width="3.85546875" style="16" customWidth="1"/>
    <col min="4" max="4" width="5" style="16" customWidth="1"/>
    <col min="5" max="5" width="3.28515625" style="16" customWidth="1"/>
    <col min="6" max="6" width="5" style="16" customWidth="1"/>
    <col min="7" max="9" width="2.7109375" style="16" customWidth="1"/>
    <col min="10" max="10" width="9.140625" style="16" customWidth="1"/>
    <col min="11" max="11" width="8" style="16" customWidth="1"/>
    <col min="12" max="12" width="12.140625" style="16" customWidth="1"/>
    <col min="13" max="15" width="14" style="16" customWidth="1"/>
    <col min="16" max="16" width="10.85546875" style="16" customWidth="1"/>
    <col min="17" max="17" width="2.7109375" style="16" customWidth="1"/>
    <col min="18" max="16384" width="9.140625" style="16"/>
  </cols>
  <sheetData>
    <row r="1" spans="1:17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15"/>
      <c r="B2" s="17"/>
      <c r="C2" s="17"/>
      <c r="D2" s="18" t="s">
        <v>3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5"/>
    </row>
    <row r="3" spans="1:17" ht="4.5" customHeight="1" x14ac:dyDescent="0.25">
      <c r="A3" s="15"/>
      <c r="B3" s="17"/>
      <c r="C3" s="17"/>
      <c r="D3" s="1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</row>
    <row r="4" spans="1:17" ht="15" customHeight="1" x14ac:dyDescent="0.25">
      <c r="A4" s="15"/>
      <c r="B4" s="17"/>
      <c r="C4" s="17"/>
      <c r="D4" s="19" t="s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5"/>
    </row>
    <row r="5" spans="1:17" ht="26.25" customHeight="1" x14ac:dyDescent="0.25">
      <c r="A5" s="15"/>
      <c r="B5" s="17"/>
      <c r="C5" s="43" t="s">
        <v>6</v>
      </c>
      <c r="D5" s="20">
        <v>1</v>
      </c>
      <c r="E5" s="21" t="s">
        <v>12</v>
      </c>
      <c r="F5" s="20">
        <v>1</v>
      </c>
      <c r="G5" s="44" t="s">
        <v>8</v>
      </c>
      <c r="H5" s="17" t="s">
        <v>17</v>
      </c>
      <c r="I5" s="22"/>
      <c r="J5" s="17"/>
      <c r="K5" s="17"/>
      <c r="L5" s="17"/>
      <c r="M5" s="17"/>
      <c r="N5" s="17"/>
      <c r="O5" s="17"/>
      <c r="P5" s="17"/>
      <c r="Q5" s="15"/>
    </row>
    <row r="6" spans="1:17" ht="6.75" customHeight="1" x14ac:dyDescent="0.25">
      <c r="A6" s="15"/>
      <c r="B6" s="17"/>
      <c r="C6" s="43"/>
      <c r="D6" s="21"/>
      <c r="E6" s="21"/>
      <c r="F6" s="21"/>
      <c r="G6" s="44"/>
      <c r="H6" s="17"/>
      <c r="I6" s="17"/>
      <c r="J6" s="17"/>
      <c r="K6" s="17"/>
      <c r="L6" s="17"/>
      <c r="M6" s="17"/>
      <c r="N6" s="17"/>
      <c r="O6" s="17"/>
      <c r="P6" s="17"/>
      <c r="Q6" s="15"/>
    </row>
    <row r="7" spans="1:17" ht="22.5" customHeight="1" x14ac:dyDescent="0.25">
      <c r="A7" s="15"/>
      <c r="B7" s="17"/>
      <c r="C7" s="43" t="s">
        <v>6</v>
      </c>
      <c r="D7" s="20">
        <v>5</v>
      </c>
      <c r="E7" s="21" t="s">
        <v>12</v>
      </c>
      <c r="F7" s="20">
        <v>4</v>
      </c>
      <c r="G7" s="44" t="s">
        <v>8</v>
      </c>
      <c r="H7" s="17" t="s">
        <v>18</v>
      </c>
      <c r="I7" s="22"/>
      <c r="J7" s="17"/>
      <c r="K7" s="17"/>
      <c r="L7" s="17"/>
      <c r="M7" s="17"/>
      <c r="N7" s="17"/>
      <c r="O7" s="17"/>
      <c r="P7" s="17"/>
      <c r="Q7" s="15"/>
    </row>
    <row r="8" spans="1:17" ht="38.25" customHeight="1" x14ac:dyDescent="0.25">
      <c r="A8" s="15"/>
      <c r="B8" s="17"/>
      <c r="C8" s="17"/>
      <c r="D8" s="23"/>
      <c r="E8" s="23"/>
      <c r="F8" s="23"/>
      <c r="G8" s="23"/>
      <c r="H8" s="23"/>
      <c r="I8" s="23"/>
      <c r="J8" s="24"/>
      <c r="K8" s="24"/>
      <c r="L8" s="17"/>
      <c r="M8" s="17"/>
      <c r="N8" s="17"/>
      <c r="O8" s="17"/>
      <c r="P8" s="17"/>
      <c r="Q8" s="15"/>
    </row>
    <row r="9" spans="1:17" ht="27.75" customHeight="1" x14ac:dyDescent="0.25">
      <c r="A9" s="15"/>
      <c r="B9" s="17"/>
      <c r="C9" s="17"/>
      <c r="D9" s="17"/>
      <c r="E9" s="25" t="str">
        <f>CONCATENATE("3º    a   =    (",D7-D5,")² +  (",F7-F5,") ²        =  ",ROUND( SQRT((D7-D5)^2+(F7-F5)^2),2) )</f>
        <v>3º    a   =    (4)² +  (3) ²        =  5</v>
      </c>
      <c r="F9" s="17"/>
      <c r="G9" s="17"/>
      <c r="H9" s="17"/>
      <c r="I9" s="23"/>
      <c r="J9" s="26"/>
      <c r="K9" s="26"/>
      <c r="L9" s="17"/>
      <c r="M9" s="17"/>
      <c r="N9" s="17"/>
      <c r="O9" s="17"/>
      <c r="P9" s="17"/>
      <c r="Q9" s="15"/>
    </row>
    <row r="10" spans="1:17" ht="27.75" customHeight="1" x14ac:dyDescent="0.25">
      <c r="A10" s="15"/>
      <c r="B10" s="27" t="s">
        <v>10</v>
      </c>
      <c r="C10" s="28"/>
      <c r="D10" s="27" t="str">
        <f>IF(D7-D5=0,CONCATENATE("x=",D5),CONCATENATE("y=", J25, L25,N25))</f>
        <v>y=0,75x +0,25</v>
      </c>
      <c r="E10" s="29" t="s">
        <v>14</v>
      </c>
      <c r="F10" s="29" t="s">
        <v>15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5"/>
    </row>
    <row r="11" spans="1:17" ht="27.75" customHeight="1" x14ac:dyDescent="0.25">
      <c r="A11" s="15"/>
      <c r="B11" s="27">
        <f>D5</f>
        <v>1</v>
      </c>
      <c r="C11" s="28"/>
      <c r="D11" s="27">
        <f>F5</f>
        <v>1</v>
      </c>
      <c r="E11" s="29">
        <f>D11</f>
        <v>1</v>
      </c>
      <c r="F11" s="29"/>
      <c r="G11" s="17"/>
      <c r="H11" s="17"/>
      <c r="I11" s="17"/>
      <c r="J11" s="17"/>
      <c r="K11" s="17"/>
      <c r="L11" s="17"/>
      <c r="M11" s="30" t="str">
        <f>CONCATENATE("2º   Cateto c = (",F7,") - (",F5,") = ",F7-F5 )</f>
        <v>2º   Cateto c = (4) - (1) = 3</v>
      </c>
      <c r="N11" s="17"/>
      <c r="O11" s="17"/>
      <c r="P11" s="17"/>
      <c r="Q11" s="15"/>
    </row>
    <row r="12" spans="1:17" ht="27.75" customHeight="1" x14ac:dyDescent="0.25">
      <c r="A12" s="15"/>
      <c r="B12" s="27">
        <f>D7</f>
        <v>5</v>
      </c>
      <c r="C12" s="28"/>
      <c r="D12" s="27">
        <f>F7</f>
        <v>4</v>
      </c>
      <c r="E12" s="29">
        <f>D12</f>
        <v>4</v>
      </c>
      <c r="F12" s="29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5"/>
    </row>
    <row r="13" spans="1:17" ht="27.75" customHeight="1" x14ac:dyDescent="0.25">
      <c r="A13" s="15"/>
      <c r="B13" s="27">
        <f>B12</f>
        <v>5</v>
      </c>
      <c r="C13" s="27"/>
      <c r="D13" s="27">
        <f>F5</f>
        <v>1</v>
      </c>
      <c r="E13" s="29"/>
      <c r="F13" s="29">
        <f>F5</f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5"/>
    </row>
    <row r="14" spans="1:17" ht="27.75" customHeight="1" x14ac:dyDescent="0.25">
      <c r="A14" s="15"/>
      <c r="B14" s="27">
        <f>B11</f>
        <v>1</v>
      </c>
      <c r="C14" s="27"/>
      <c r="D14" s="27">
        <f>D11</f>
        <v>1</v>
      </c>
      <c r="E14" s="29"/>
      <c r="F14" s="29">
        <f>F5</f>
        <v>1</v>
      </c>
      <c r="G14" s="17"/>
      <c r="H14" s="17"/>
      <c r="I14" s="17"/>
      <c r="J14" s="31" t="str">
        <f>CONCATENATE(" 1º    Cateto b =  (",D7,") - (",D5,") = ",D7-D5 )</f>
        <v xml:space="preserve"> 1º    Cateto b =  (5) - (1) = 4</v>
      </c>
      <c r="K14" s="17"/>
      <c r="L14" s="17"/>
      <c r="M14" s="17"/>
      <c r="N14" s="17"/>
      <c r="O14" s="17"/>
      <c r="P14" s="17"/>
      <c r="Q14" s="15"/>
    </row>
    <row r="15" spans="1:17" ht="40.5" customHeight="1" x14ac:dyDescent="0.25">
      <c r="A15" s="15"/>
      <c r="B15" s="41"/>
      <c r="C15" s="41"/>
      <c r="D15" s="41"/>
      <c r="E15" s="42"/>
      <c r="F15" s="17"/>
      <c r="G15" s="42"/>
      <c r="H15" s="17"/>
      <c r="I15" s="17"/>
      <c r="J15" s="17"/>
      <c r="K15" s="17"/>
      <c r="L15" s="17"/>
      <c r="M15" s="17"/>
      <c r="N15" s="17"/>
      <c r="O15" s="17"/>
      <c r="P15" s="17"/>
      <c r="Q15" s="15"/>
    </row>
    <row r="16" spans="1:17" ht="14.25" customHeight="1" x14ac:dyDescent="0.25">
      <c r="A16" s="15"/>
      <c r="B16" s="15"/>
      <c r="C16" s="15"/>
      <c r="D16" s="32"/>
      <c r="E16" s="32"/>
      <c r="F16" s="32"/>
      <c r="G16" s="32"/>
      <c r="H16" s="32"/>
      <c r="I16" s="32"/>
      <c r="J16" s="15"/>
      <c r="K16" s="15"/>
      <c r="L16" s="15"/>
      <c r="M16" s="15"/>
      <c r="N16" s="15"/>
      <c r="O16" s="15"/>
      <c r="P16" s="15"/>
      <c r="Q16" s="15"/>
    </row>
    <row r="17" spans="4:19" x14ac:dyDescent="0.25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4:19" x14ac:dyDescent="0.25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4:19" x14ac:dyDescent="0.25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4:19" x14ac:dyDescent="0.25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4:19" x14ac:dyDescent="0.25"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4:19" x14ac:dyDescent="0.25"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4:19" x14ac:dyDescent="0.25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4:19" x14ac:dyDescent="0.25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4:19" x14ac:dyDescent="0.25">
      <c r="D25" s="33"/>
      <c r="E25" s="33"/>
      <c r="F25" s="33"/>
      <c r="G25" s="33"/>
      <c r="H25" s="33"/>
      <c r="I25" s="34"/>
      <c r="J25" s="35" t="str">
        <f>IF((F7-F5)/(D7-D5)=1,"x",IF((F7-F5)/(D7-D5)=-1,"- x ",IF((F7-F5)/(D7-D5)=0,"",CONCATENATE(ROUND((F7-F5)/(D7-D5),2),"x"))))</f>
        <v>0,75x</v>
      </c>
      <c r="K25" s="34"/>
      <c r="L25" s="34" t="str">
        <f>IF(D11-B11*(F7-F5)/(D7-D5)&lt;0," - ",IF(D11-(F7-F5)/(D7-D5)*B11=0,"",IF((F7-F5)/(D7-D5)=0,""," +")))</f>
        <v xml:space="preserve"> +</v>
      </c>
      <c r="M25" s="34"/>
      <c r="N25" s="36">
        <f>IF(ABS(D11-(F7-F5)/(D7-D5)*B11)=0,"",ROUND(ABS(D11-(F7-F5)/(D7-D5)*B11),2))</f>
        <v>0.25</v>
      </c>
      <c r="O25" s="36"/>
      <c r="P25" s="36"/>
      <c r="Q25" s="33"/>
      <c r="R25" s="33"/>
      <c r="S25" s="33"/>
    </row>
    <row r="26" spans="4:19" x14ac:dyDescent="0.25">
      <c r="D26" s="33"/>
      <c r="E26" s="33"/>
      <c r="F26" s="33"/>
      <c r="G26" s="33"/>
      <c r="H26" s="33"/>
      <c r="I26" s="36"/>
      <c r="J26" s="36"/>
      <c r="K26" s="36"/>
      <c r="L26" s="36"/>
      <c r="M26" s="36"/>
      <c r="N26" s="36"/>
      <c r="O26" s="36"/>
      <c r="P26" s="36"/>
      <c r="Q26" s="33"/>
      <c r="R26" s="33"/>
      <c r="S26" s="33"/>
    </row>
    <row r="27" spans="4:19" x14ac:dyDescent="0.25">
      <c r="D27" s="33"/>
      <c r="E27" s="33"/>
      <c r="F27" s="33"/>
      <c r="G27" s="33"/>
      <c r="H27" s="33"/>
      <c r="I27" s="36"/>
      <c r="J27" s="36"/>
      <c r="K27" s="36"/>
      <c r="L27" s="36"/>
      <c r="M27" s="36"/>
      <c r="N27" s="36"/>
      <c r="O27" s="36"/>
      <c r="P27" s="36"/>
      <c r="Q27" s="33"/>
      <c r="R27" s="33"/>
      <c r="S27" s="33"/>
    </row>
    <row r="28" spans="4:19" x14ac:dyDescent="0.25">
      <c r="D28" s="33"/>
      <c r="E28" s="33"/>
      <c r="F28" s="33"/>
      <c r="G28" s="33"/>
      <c r="H28" s="33"/>
      <c r="I28" s="36"/>
      <c r="J28" s="36"/>
      <c r="K28" s="36"/>
      <c r="L28" s="36"/>
      <c r="M28" s="36"/>
      <c r="N28" s="36"/>
      <c r="O28" s="36"/>
      <c r="P28" s="36"/>
      <c r="Q28" s="33"/>
      <c r="R28" s="33"/>
      <c r="S28" s="33"/>
    </row>
    <row r="29" spans="4:19" x14ac:dyDescent="0.25">
      <c r="D29" s="33"/>
      <c r="E29" s="33"/>
      <c r="F29" s="33"/>
      <c r="G29" s="33"/>
      <c r="H29" s="33"/>
      <c r="I29" s="36"/>
      <c r="J29" s="36"/>
      <c r="K29" s="36"/>
      <c r="L29" s="36"/>
      <c r="M29" s="36"/>
      <c r="N29" s="36"/>
      <c r="O29" s="36"/>
      <c r="P29" s="36"/>
      <c r="Q29" s="33"/>
      <c r="R29" s="33"/>
      <c r="S29" s="33"/>
    </row>
    <row r="30" spans="4:19" x14ac:dyDescent="0.25">
      <c r="D30" s="33"/>
      <c r="E30" s="33"/>
      <c r="F30" s="33"/>
      <c r="G30" s="33"/>
      <c r="H30" s="33"/>
      <c r="I30" s="36"/>
      <c r="J30" s="36"/>
      <c r="K30" s="36"/>
      <c r="L30" s="36"/>
      <c r="M30" s="36"/>
      <c r="N30" s="36"/>
      <c r="O30" s="36"/>
      <c r="P30" s="36"/>
      <c r="Q30" s="33"/>
      <c r="R30" s="33"/>
      <c r="S30" s="33"/>
    </row>
    <row r="31" spans="4:19" x14ac:dyDescent="0.25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4:19" x14ac:dyDescent="0.25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4:19" x14ac:dyDescent="0.25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4:19" x14ac:dyDescent="0.25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4:19" x14ac:dyDescent="0.25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4:19" x14ac:dyDescent="0.2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4:19" x14ac:dyDescent="0.25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4:19" x14ac:dyDescent="0.25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4:19" x14ac:dyDescent="0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4:19" x14ac:dyDescent="0.2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4:19" x14ac:dyDescent="0.2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4:19" x14ac:dyDescent="0.2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4:19" x14ac:dyDescent="0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5"/>
  <sheetViews>
    <sheetView zoomScaleNormal="100" workbookViewId="0">
      <selection activeCell="W11" sqref="W11"/>
    </sheetView>
  </sheetViews>
  <sheetFormatPr defaultRowHeight="12.75" x14ac:dyDescent="0.2"/>
  <cols>
    <col min="1" max="1" width="2.140625" style="2" customWidth="1"/>
    <col min="2" max="2" width="7.140625" style="1" customWidth="1"/>
    <col min="3" max="3" width="9.140625" style="1"/>
    <col min="4" max="4" width="3.42578125" style="1" customWidth="1"/>
    <col min="5" max="5" width="4.28515625" style="1" customWidth="1"/>
    <col min="6" max="6" width="6.42578125" style="1" customWidth="1"/>
    <col min="7" max="7" width="2" style="1" customWidth="1"/>
    <col min="8" max="8" width="6.28515625" style="1" customWidth="1"/>
    <col min="9" max="9" width="1.5703125" style="1" customWidth="1"/>
    <col min="10" max="10" width="6" style="1" customWidth="1"/>
    <col min="11" max="11" width="1.140625" style="1" customWidth="1"/>
    <col min="12" max="14" width="3.85546875" style="1" customWidth="1"/>
    <col min="15" max="15" width="1.42578125" style="1" customWidth="1"/>
    <col min="16" max="16" width="4.28515625" style="1" customWidth="1"/>
    <col min="17" max="17" width="1.5703125" style="1" customWidth="1"/>
    <col min="18" max="18" width="15" style="1" customWidth="1"/>
    <col min="19" max="19" width="28.140625" style="1" customWidth="1"/>
    <col min="20" max="20" width="2.42578125" style="1" customWidth="1"/>
    <col min="21" max="22" width="9.140625" style="1"/>
    <col min="23" max="23" width="10.140625" style="1" bestFit="1" customWidth="1"/>
    <col min="24" max="16384" width="9.140625" style="1"/>
  </cols>
  <sheetData>
    <row r="1" spans="1:23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3" ht="25.5" x14ac:dyDescent="0.35">
      <c r="A2" s="39"/>
      <c r="B2" s="40" t="s">
        <v>47</v>
      </c>
      <c r="C2" s="7"/>
      <c r="D2" s="7"/>
      <c r="E2" s="7"/>
      <c r="F2" s="7"/>
      <c r="G2" s="7"/>
      <c r="H2" s="7"/>
      <c r="I2" s="7"/>
      <c r="J2" s="118"/>
      <c r="K2" s="7"/>
      <c r="L2" s="7"/>
      <c r="M2" s="7"/>
      <c r="N2" s="7"/>
      <c r="O2" s="7"/>
      <c r="P2" s="7"/>
      <c r="Q2" s="7"/>
      <c r="R2" s="7"/>
      <c r="S2" s="120"/>
      <c r="T2" s="39"/>
      <c r="W2" s="119"/>
    </row>
    <row r="3" spans="1:23" x14ac:dyDescent="0.2">
      <c r="A3" s="39"/>
      <c r="B3" s="9" t="s">
        <v>73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9"/>
    </row>
    <row r="4" spans="1:23" ht="3.75" customHeight="1" thickBot="1" x14ac:dyDescent="0.25">
      <c r="A4" s="3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9"/>
    </row>
    <row r="5" spans="1:23" ht="15" customHeight="1" thickBot="1" x14ac:dyDescent="0.25">
      <c r="A5" s="39"/>
      <c r="B5" s="9" t="s">
        <v>46</v>
      </c>
      <c r="C5" s="7"/>
      <c r="D5" s="7"/>
      <c r="E5" s="7"/>
      <c r="F5" s="7"/>
      <c r="G5" s="38" t="s">
        <v>6</v>
      </c>
      <c r="H5" s="122">
        <v>1</v>
      </c>
      <c r="I5" s="12" t="s">
        <v>7</v>
      </c>
      <c r="J5" s="122">
        <v>1</v>
      </c>
      <c r="K5" s="37" t="s">
        <v>8</v>
      </c>
      <c r="L5" s="7" t="str">
        <f>IF(OR(H5&lt;&gt;0,J5&lt;&gt;0),"", "Coloque um ponto (x,y) diferente de (0,0)")</f>
        <v/>
      </c>
      <c r="M5" s="7"/>
      <c r="N5" s="7"/>
      <c r="O5" s="7"/>
      <c r="P5" s="7"/>
      <c r="Q5" s="7"/>
      <c r="R5" s="7"/>
      <c r="S5" s="7"/>
      <c r="T5" s="39"/>
    </row>
    <row r="6" spans="1:23" ht="5.25" customHeight="1" thickBot="1" x14ac:dyDescent="0.25">
      <c r="A6" s="3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9"/>
    </row>
    <row r="7" spans="1:23" ht="15.75" thickBot="1" x14ac:dyDescent="0.25">
      <c r="A7" s="39"/>
      <c r="B7" s="9" t="s">
        <v>44</v>
      </c>
      <c r="C7" s="7"/>
      <c r="D7" s="7"/>
      <c r="E7" s="7"/>
      <c r="F7" s="7"/>
      <c r="G7" s="38" t="s">
        <v>6</v>
      </c>
      <c r="H7" s="123">
        <v>0</v>
      </c>
      <c r="I7" s="11" t="s">
        <v>7</v>
      </c>
      <c r="J7" s="123">
        <v>0</v>
      </c>
      <c r="K7" s="37" t="s">
        <v>8</v>
      </c>
      <c r="L7" s="37" t="str">
        <f>IF(OR(H7&lt;&gt;0,J7&lt;&gt;0)," A origem é o ponto (0,0)","")</f>
        <v/>
      </c>
      <c r="M7" s="7"/>
      <c r="N7" s="7"/>
      <c r="O7" s="7"/>
      <c r="P7" s="7"/>
      <c r="Q7" s="7"/>
      <c r="R7" s="7"/>
      <c r="S7" s="7"/>
      <c r="T7" s="39"/>
    </row>
    <row r="8" spans="1:23" ht="6.75" customHeight="1" x14ac:dyDescent="0.2">
      <c r="A8" s="39"/>
      <c r="B8" s="7"/>
      <c r="C8" s="7"/>
      <c r="D8" s="7"/>
      <c r="E8" s="7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39"/>
    </row>
    <row r="9" spans="1:23" x14ac:dyDescent="0.2">
      <c r="A9" s="39"/>
      <c r="B9" s="121">
        <v>0</v>
      </c>
      <c r="C9" s="121">
        <v>0</v>
      </c>
      <c r="D9" s="121">
        <v>0</v>
      </c>
      <c r="E9" s="121"/>
      <c r="F9" s="9"/>
      <c r="G9" s="9"/>
      <c r="H9" s="7"/>
      <c r="I9" s="7"/>
      <c r="J9" s="9" t="s">
        <v>45</v>
      </c>
      <c r="K9" s="7"/>
      <c r="L9" s="7"/>
      <c r="M9" s="7" t="str">
        <f>CONCATENATE("     (",J7," - ",J5, ")² + (", H7, " - ", H5, ")²   " )</f>
        <v xml:space="preserve">     (0 - 1)² + (0 - 1)²   </v>
      </c>
      <c r="N9" s="7"/>
      <c r="O9" s="7"/>
      <c r="P9" s="7"/>
      <c r="Q9" s="7"/>
      <c r="R9" s="7"/>
      <c r="S9" s="7"/>
      <c r="T9" s="39"/>
    </row>
    <row r="10" spans="1:23" ht="18" customHeight="1" x14ac:dyDescent="0.2">
      <c r="A10" s="39"/>
      <c r="B10" s="121">
        <f>H5</f>
        <v>1</v>
      </c>
      <c r="C10" s="121">
        <f>J5</f>
        <v>1</v>
      </c>
      <c r="D10" s="121">
        <f>C10</f>
        <v>1</v>
      </c>
      <c r="E10" s="121"/>
      <c r="F10" s="9"/>
      <c r="G10" s="9"/>
      <c r="H10" s="7"/>
      <c r="I10" s="7"/>
      <c r="J10" s="9" t="s">
        <v>45</v>
      </c>
      <c r="K10" s="7"/>
      <c r="L10" s="7"/>
      <c r="M10" s="7" t="str">
        <f>CONCATENATE("      ",    (H7-H5)^2  + (J7-J5)^2)</f>
        <v xml:space="preserve">      2</v>
      </c>
      <c r="N10" s="7"/>
      <c r="O10" s="7"/>
      <c r="P10" s="7"/>
      <c r="Q10" s="7"/>
      <c r="R10" s="7"/>
      <c r="S10" s="7"/>
      <c r="T10" s="39"/>
    </row>
    <row r="11" spans="1:23" ht="17.25" customHeight="1" x14ac:dyDescent="0.2">
      <c r="A11" s="39"/>
      <c r="B11" s="121">
        <v>0</v>
      </c>
      <c r="C11" s="121">
        <f>C10</f>
        <v>1</v>
      </c>
      <c r="D11" s="121"/>
      <c r="E11" s="121"/>
      <c r="F11" s="9"/>
      <c r="G11" s="9"/>
      <c r="H11" s="7"/>
      <c r="I11" s="7"/>
      <c r="J11" s="9" t="s">
        <v>45</v>
      </c>
      <c r="K11" s="7"/>
      <c r="L11" s="7"/>
      <c r="M11" s="7">
        <f>SQRT((H7-H5)^2+(J7-J5)^2)</f>
        <v>1.4142135623730951</v>
      </c>
      <c r="N11" s="7"/>
      <c r="O11" s="7"/>
      <c r="P11" s="7"/>
      <c r="Q11" s="7"/>
      <c r="R11" s="7"/>
      <c r="S11" s="7"/>
      <c r="T11" s="39"/>
    </row>
    <row r="12" spans="1:23" x14ac:dyDescent="0.2">
      <c r="A12" s="39"/>
      <c r="B12" s="121">
        <f>B10</f>
        <v>1</v>
      </c>
      <c r="C12" s="121">
        <f>C10</f>
        <v>1</v>
      </c>
      <c r="D12" s="121"/>
      <c r="E12" s="12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9"/>
    </row>
    <row r="13" spans="1:23" ht="28.5" customHeight="1" x14ac:dyDescent="0.2">
      <c r="A13" s="39"/>
      <c r="B13" s="121">
        <f>B12</f>
        <v>1</v>
      </c>
      <c r="C13" s="121">
        <v>0</v>
      </c>
      <c r="D13" s="121"/>
      <c r="E13" s="12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9"/>
    </row>
    <row r="14" spans="1:23" ht="10.5" customHeight="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3" ht="21" customHeight="1" x14ac:dyDescent="0.2">
      <c r="A15" s="39"/>
      <c r="B15" s="7" t="s">
        <v>74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9"/>
    </row>
    <row r="16" spans="1:23" ht="21.75" customHeight="1" x14ac:dyDescent="0.2">
      <c r="A16" s="39"/>
      <c r="B16" s="7"/>
      <c r="C16" s="7"/>
      <c r="D16" s="7"/>
      <c r="E16" s="7"/>
      <c r="F16" s="7"/>
      <c r="G16" s="7"/>
      <c r="H16" s="7"/>
      <c r="I16" s="7"/>
      <c r="J16" s="7"/>
      <c r="K16" s="7"/>
      <c r="L16" s="7" t="s">
        <v>75</v>
      </c>
      <c r="M16" s="7"/>
      <c r="N16" s="7"/>
      <c r="O16" s="7"/>
      <c r="P16" s="7"/>
      <c r="Q16" s="7"/>
      <c r="R16" s="7"/>
      <c r="S16" s="7"/>
      <c r="T16" s="39"/>
    </row>
    <row r="17" spans="1:20" ht="13.5" customHeight="1" thickBot="1" x14ac:dyDescent="0.25">
      <c r="A17" s="39"/>
      <c r="B17" s="7"/>
      <c r="C17" s="7"/>
      <c r="D17" s="7"/>
      <c r="E17" s="7"/>
      <c r="F17" s="124" t="s">
        <v>10</v>
      </c>
      <c r="G17" s="124"/>
      <c r="H17" s="124" t="s">
        <v>11</v>
      </c>
      <c r="I17" s="7"/>
      <c r="J17" s="7"/>
      <c r="K17" s="7"/>
      <c r="L17" s="124" t="s">
        <v>10</v>
      </c>
      <c r="M17" s="124" t="s">
        <v>11</v>
      </c>
      <c r="N17" s="124">
        <v>1</v>
      </c>
      <c r="O17" s="7"/>
      <c r="P17" s="223"/>
      <c r="Q17" s="223"/>
      <c r="R17" s="223"/>
      <c r="S17" s="7"/>
      <c r="T17" s="39"/>
    </row>
    <row r="18" spans="1:20" ht="12.75" customHeight="1" x14ac:dyDescent="0.2">
      <c r="A18" s="39"/>
      <c r="B18" s="7"/>
      <c r="C18" s="7"/>
      <c r="D18" s="7"/>
      <c r="E18" s="10" t="s">
        <v>68</v>
      </c>
      <c r="F18" s="229">
        <v>0</v>
      </c>
      <c r="G18" s="7" t="s">
        <v>7</v>
      </c>
      <c r="H18" s="228">
        <v>4</v>
      </c>
      <c r="I18" s="7" t="s">
        <v>8</v>
      </c>
      <c r="J18" s="7"/>
      <c r="K18" s="220"/>
      <c r="L18" s="230">
        <f>F18</f>
        <v>0</v>
      </c>
      <c r="M18" s="231">
        <f>H18</f>
        <v>4</v>
      </c>
      <c r="N18" s="227">
        <f>N17</f>
        <v>1</v>
      </c>
      <c r="O18" s="224"/>
      <c r="P18" s="223"/>
      <c r="Q18" s="223"/>
      <c r="R18" s="223"/>
      <c r="S18" s="7"/>
      <c r="T18" s="39"/>
    </row>
    <row r="19" spans="1:20" ht="15.75" customHeight="1" x14ac:dyDescent="0.2">
      <c r="A19" s="39"/>
      <c r="B19" s="7"/>
      <c r="C19" s="7"/>
      <c r="D19" s="7"/>
      <c r="E19" s="10" t="s">
        <v>69</v>
      </c>
      <c r="F19" s="229">
        <v>2</v>
      </c>
      <c r="G19" s="7" t="s">
        <v>7</v>
      </c>
      <c r="H19" s="228">
        <v>7</v>
      </c>
      <c r="I19" s="7" t="s">
        <v>8</v>
      </c>
      <c r="J19" s="7"/>
      <c r="K19" s="221"/>
      <c r="L19" s="230">
        <f>F19</f>
        <v>2</v>
      </c>
      <c r="M19" s="231">
        <f>H19</f>
        <v>7</v>
      </c>
      <c r="N19" s="227">
        <f>N18</f>
        <v>1</v>
      </c>
      <c r="O19" s="225"/>
      <c r="P19" s="223"/>
      <c r="Q19" s="223"/>
      <c r="R19" s="223"/>
      <c r="S19" s="7"/>
      <c r="T19" s="39"/>
    </row>
    <row r="20" spans="1:20" ht="13.5" thickBot="1" x14ac:dyDescent="0.25">
      <c r="A20" s="39"/>
      <c r="B20" s="7"/>
      <c r="C20" s="7"/>
      <c r="D20" s="7"/>
      <c r="E20" s="10" t="s">
        <v>70</v>
      </c>
      <c r="F20" s="229">
        <v>5</v>
      </c>
      <c r="G20" s="7" t="s">
        <v>7</v>
      </c>
      <c r="H20" s="228">
        <v>3</v>
      </c>
      <c r="I20" s="7" t="s">
        <v>8</v>
      </c>
      <c r="J20" s="7"/>
      <c r="K20" s="222"/>
      <c r="L20" s="230">
        <f>F20</f>
        <v>5</v>
      </c>
      <c r="M20" s="231">
        <f>H20</f>
        <v>3</v>
      </c>
      <c r="N20" s="227">
        <f>N19</f>
        <v>1</v>
      </c>
      <c r="O20" s="226"/>
      <c r="P20" s="223"/>
      <c r="Q20" s="223"/>
      <c r="R20" s="223"/>
      <c r="S20" s="7"/>
      <c r="T20" s="39"/>
    </row>
    <row r="21" spans="1:20" x14ac:dyDescent="0.2">
      <c r="A21" s="39"/>
      <c r="B21" s="7"/>
      <c r="C21" s="7"/>
      <c r="D21" s="7"/>
      <c r="E21" s="7"/>
      <c r="F21" s="232">
        <f>F18</f>
        <v>0</v>
      </c>
      <c r="G21" s="232"/>
      <c r="H21" s="232">
        <f>H18</f>
        <v>4</v>
      </c>
      <c r="I21" s="7"/>
      <c r="J21" s="7"/>
      <c r="K21" s="7"/>
      <c r="L21" s="7"/>
      <c r="M21" s="7"/>
      <c r="N21" s="7"/>
      <c r="O21" s="7"/>
      <c r="P21" s="223"/>
      <c r="Q21" s="223"/>
      <c r="R21" s="223"/>
      <c r="S21" s="7"/>
      <c r="T21" s="39"/>
    </row>
    <row r="22" spans="1:20" ht="15.75" x14ac:dyDescent="0.25">
      <c r="A22" s="39"/>
      <c r="B22" s="234" t="str">
        <f>CONCATENATE("D=(",F18,"x",H19,"x1 + ",H18,"x1x",F20," + 1x",F19,"x",H20, ") - (",F20,"x",H19,"x1 + ", H20,"x1x",F18," + 1x",F19,"x",H18,")")</f>
        <v>D=(0x7x1 + 4x1x5 + 1x2x3) - (5x7x1 + 3x1x0 + 1x2x4)</v>
      </c>
      <c r="C22" s="234"/>
      <c r="D22" s="234"/>
      <c r="E22" s="234"/>
      <c r="F22" s="234"/>
      <c r="G22" s="235"/>
      <c r="H22" s="235"/>
      <c r="I22" s="235"/>
      <c r="J22" s="235"/>
      <c r="K22" s="7"/>
      <c r="L22" s="7"/>
      <c r="M22" s="7"/>
      <c r="N22" s="7"/>
      <c r="O22" s="7"/>
      <c r="P22" s="124"/>
      <c r="Q22" s="12"/>
      <c r="R22" s="12"/>
      <c r="S22" s="7"/>
      <c r="T22" s="39"/>
    </row>
    <row r="23" spans="1:20" x14ac:dyDescent="0.2">
      <c r="A23" s="39"/>
      <c r="B23" s="7"/>
      <c r="C23" s="7"/>
      <c r="D23" s="7"/>
      <c r="E23" s="7"/>
      <c r="F23" s="7"/>
      <c r="G23" s="217"/>
      <c r="H23" s="217"/>
      <c r="I23" s="217"/>
      <c r="J23" s="217"/>
      <c r="K23" s="7"/>
      <c r="L23" s="7"/>
      <c r="M23" s="7"/>
      <c r="N23" s="7"/>
      <c r="O23" s="7"/>
      <c r="P23" s="124"/>
      <c r="Q23" s="12"/>
      <c r="R23" s="12"/>
      <c r="S23" s="7"/>
      <c r="T23" s="39"/>
    </row>
    <row r="24" spans="1:20" x14ac:dyDescent="0.2">
      <c r="A24" s="39"/>
      <c r="B24" s="7"/>
      <c r="C24" s="7"/>
      <c r="D24" s="10" t="s">
        <v>71</v>
      </c>
      <c r="E24" s="217">
        <f>MDETERM(L18:N20)</f>
        <v>-17</v>
      </c>
      <c r="F24" s="7"/>
      <c r="G24" s="217"/>
      <c r="H24" s="217"/>
      <c r="I24" s="217"/>
      <c r="J24" s="217"/>
      <c r="K24" s="7"/>
      <c r="L24" s="7"/>
      <c r="M24" s="7"/>
      <c r="N24" s="7"/>
      <c r="O24" s="7"/>
      <c r="P24" s="7"/>
      <c r="Q24" s="7"/>
      <c r="R24" s="7"/>
      <c r="S24" s="7"/>
      <c r="T24" s="39"/>
    </row>
    <row r="25" spans="1:20" x14ac:dyDescent="0.2">
      <c r="A25" s="39"/>
      <c r="B25" s="7"/>
      <c r="C25" s="7"/>
      <c r="D25" s="10" t="s">
        <v>72</v>
      </c>
      <c r="E25" s="217">
        <f>ABS(E24)/2</f>
        <v>8.5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39"/>
    </row>
    <row r="26" spans="1:20" x14ac:dyDescent="0.2">
      <c r="A26" s="39"/>
      <c r="B26" s="7"/>
      <c r="C26" s="7"/>
      <c r="D26" s="10"/>
      <c r="E26" s="21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9"/>
    </row>
    <row r="27" spans="1:20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2">
      <c r="A28" s="1"/>
    </row>
    <row r="29" spans="1:20" x14ac:dyDescent="0.2">
      <c r="A29" s="1"/>
    </row>
    <row r="30" spans="1:20" x14ac:dyDescent="0.2">
      <c r="A30" s="1"/>
    </row>
    <row r="31" spans="1:20" x14ac:dyDescent="0.2">
      <c r="A31" s="1"/>
    </row>
    <row r="32" spans="1:20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4" sqref="B4"/>
    </sheetView>
  </sheetViews>
  <sheetFormatPr defaultRowHeight="12.75" x14ac:dyDescent="0.2"/>
  <cols>
    <col min="1" max="1" width="3.7109375" style="3" customWidth="1"/>
    <col min="2" max="10" width="9.140625" style="3"/>
    <col min="11" max="11" width="17.42578125" style="3" customWidth="1"/>
    <col min="12" max="12" width="2.85546875" style="3" customWidth="1"/>
    <col min="13" max="16384" width="9.140625" style="3"/>
  </cols>
  <sheetData>
    <row r="1" spans="1:12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5.5" x14ac:dyDescent="0.35">
      <c r="A2" s="39"/>
      <c r="B2" s="4" t="s">
        <v>9</v>
      </c>
      <c r="L2" s="39"/>
    </row>
    <row r="3" spans="1:12" ht="18" x14ac:dyDescent="0.25">
      <c r="A3" s="39"/>
      <c r="B3" s="5" t="s">
        <v>79</v>
      </c>
      <c r="L3" s="39"/>
    </row>
    <row r="4" spans="1:12" ht="13.5" thickBot="1" x14ac:dyDescent="0.25">
      <c r="A4" s="39"/>
      <c r="L4" s="39"/>
    </row>
    <row r="5" spans="1:12" ht="13.5" thickBot="1" x14ac:dyDescent="0.25">
      <c r="A5" s="39"/>
      <c r="B5" s="3" t="s">
        <v>4</v>
      </c>
      <c r="G5" s="236"/>
      <c r="H5" s="6" t="str">
        <f>IF(G5="","",IF(G5=5,"Correto!","Refaça seus calculos!"))</f>
        <v/>
      </c>
      <c r="L5" s="39"/>
    </row>
    <row r="6" spans="1:12" ht="9" customHeight="1" x14ac:dyDescent="0.2">
      <c r="A6" s="39"/>
      <c r="L6" s="39"/>
    </row>
    <row r="7" spans="1:12" ht="13.5" thickBot="1" x14ac:dyDescent="0.25">
      <c r="A7" s="39"/>
      <c r="B7" s="233" t="s">
        <v>76</v>
      </c>
      <c r="L7" s="39"/>
    </row>
    <row r="8" spans="1:12" ht="13.5" thickBot="1" x14ac:dyDescent="0.25">
      <c r="A8" s="39"/>
      <c r="G8" s="236"/>
      <c r="H8" s="3" t="str">
        <f>IF(G8="","",IF(G8=5,"Correto!","Refaça seus calculos!"))</f>
        <v/>
      </c>
      <c r="L8" s="39"/>
    </row>
    <row r="9" spans="1:12" x14ac:dyDescent="0.2">
      <c r="A9" s="39"/>
      <c r="L9" s="39"/>
    </row>
    <row r="10" spans="1:12" x14ac:dyDescent="0.2">
      <c r="A10" s="39"/>
      <c r="L10" s="39"/>
    </row>
    <row r="11" spans="1:12" x14ac:dyDescent="0.2">
      <c r="A11" s="39"/>
      <c r="L11" s="39"/>
    </row>
    <row r="12" spans="1:12" x14ac:dyDescent="0.2">
      <c r="A12" s="39"/>
      <c r="L12" s="39"/>
    </row>
    <row r="13" spans="1:12" x14ac:dyDescent="0.2">
      <c r="A13" s="39"/>
      <c r="L13" s="39"/>
    </row>
    <row r="14" spans="1:12" ht="13.5" thickBot="1" x14ac:dyDescent="0.25">
      <c r="A14" s="39"/>
      <c r="L14" s="39"/>
    </row>
    <row r="15" spans="1:12" ht="13.5" thickBot="1" x14ac:dyDescent="0.25">
      <c r="A15" s="39"/>
      <c r="B15" s="233" t="s">
        <v>78</v>
      </c>
      <c r="H15" s="236"/>
      <c r="I15" s="3" t="str">
        <f>IF(H15="","",IF(ABS(H15-B22)&lt;1,"Correto!","Refaça seus calculos!"))</f>
        <v/>
      </c>
      <c r="L15" s="39"/>
    </row>
    <row r="16" spans="1:12" x14ac:dyDescent="0.2">
      <c r="A16" s="39"/>
      <c r="B16" s="237" t="s">
        <v>10</v>
      </c>
      <c r="C16" s="237" t="s">
        <v>11</v>
      </c>
      <c r="D16" s="238"/>
      <c r="E16" s="238"/>
      <c r="L16" s="39"/>
    </row>
    <row r="17" spans="1:12" x14ac:dyDescent="0.2">
      <c r="A17" s="39"/>
      <c r="B17" s="237">
        <v>1</v>
      </c>
      <c r="C17" s="237">
        <v>0</v>
      </c>
      <c r="D17" s="238">
        <v>1</v>
      </c>
      <c r="E17" s="238"/>
      <c r="L17" s="39"/>
    </row>
    <row r="18" spans="1:12" x14ac:dyDescent="0.2">
      <c r="A18" s="39"/>
      <c r="B18" s="237">
        <v>3</v>
      </c>
      <c r="C18" s="237">
        <v>5</v>
      </c>
      <c r="D18" s="238">
        <v>1</v>
      </c>
      <c r="E18" s="238"/>
      <c r="L18" s="39"/>
    </row>
    <row r="19" spans="1:12" x14ac:dyDescent="0.2">
      <c r="A19" s="39"/>
      <c r="B19" s="237">
        <v>1</v>
      </c>
      <c r="C19" s="237">
        <v>4</v>
      </c>
      <c r="D19" s="238">
        <v>1</v>
      </c>
      <c r="E19" s="238"/>
      <c r="L19" s="39"/>
    </row>
    <row r="20" spans="1:12" x14ac:dyDescent="0.2">
      <c r="A20" s="39"/>
      <c r="B20" s="237">
        <f>B17</f>
        <v>1</v>
      </c>
      <c r="C20" s="237">
        <f>C17</f>
        <v>0</v>
      </c>
      <c r="D20" s="238">
        <v>1</v>
      </c>
      <c r="E20" s="238"/>
      <c r="L20" s="39"/>
    </row>
    <row r="21" spans="1:12" x14ac:dyDescent="0.2">
      <c r="A21" s="39"/>
      <c r="B21" s="238"/>
      <c r="C21" s="238"/>
      <c r="D21" s="238"/>
      <c r="E21" s="238"/>
      <c r="L21" s="39"/>
    </row>
    <row r="22" spans="1:12" x14ac:dyDescent="0.2">
      <c r="A22" s="39"/>
      <c r="B22" s="238">
        <f>ABS(MDETERM(B17:D19)/2)</f>
        <v>4</v>
      </c>
      <c r="C22" s="238"/>
      <c r="D22" s="238"/>
      <c r="E22" s="238"/>
      <c r="L22" s="39"/>
    </row>
    <row r="23" spans="1:12" ht="73.5" customHeight="1" x14ac:dyDescent="0.2">
      <c r="A23" s="39"/>
      <c r="B23" s="238"/>
      <c r="C23" s="238"/>
      <c r="D23" s="238"/>
      <c r="E23" s="238"/>
      <c r="L23" s="39"/>
    </row>
    <row r="24" spans="1:12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workbookViewId="0">
      <selection activeCell="F1" sqref="F1:F65536"/>
    </sheetView>
  </sheetViews>
  <sheetFormatPr defaultRowHeight="19.5" customHeight="1" x14ac:dyDescent="0.25"/>
  <cols>
    <col min="1" max="1" width="2.28515625" style="46" customWidth="1"/>
    <col min="2" max="2" width="4.5703125" style="46" customWidth="1"/>
    <col min="3" max="3" width="10.42578125" style="46" customWidth="1"/>
    <col min="4" max="4" width="8" style="46" customWidth="1"/>
    <col min="5" max="5" width="2.140625" style="46" customWidth="1"/>
    <col min="6" max="6" width="6.28515625" style="46" customWidth="1"/>
    <col min="7" max="7" width="5.140625" style="46" customWidth="1"/>
    <col min="8" max="8" width="2.140625" style="46" customWidth="1"/>
    <col min="9" max="9" width="9.42578125" style="46" customWidth="1"/>
    <col min="10" max="10" width="5.140625" style="46" customWidth="1"/>
    <col min="11" max="11" width="3.5703125" style="46" customWidth="1"/>
    <col min="12" max="12" width="8" style="46" customWidth="1"/>
    <col min="13" max="13" width="7" style="46" customWidth="1"/>
    <col min="14" max="14" width="2.140625" style="46" customWidth="1"/>
    <col min="15" max="15" width="7" style="46" customWidth="1"/>
    <col min="16" max="16" width="3.42578125" style="46" customWidth="1"/>
    <col min="17" max="17" width="2.28515625" style="46" customWidth="1"/>
    <col min="18" max="18" width="4.5703125" style="46" customWidth="1"/>
    <col min="19" max="19" width="3.140625" style="46" customWidth="1"/>
    <col min="20" max="20" width="4.42578125" style="46" customWidth="1"/>
    <col min="21" max="21" width="1.7109375" style="46" customWidth="1"/>
    <col min="22" max="23" width="4.42578125" style="46" customWidth="1"/>
    <col min="24" max="24" width="3" style="46" customWidth="1"/>
    <col min="25" max="25" width="6.85546875" style="46" customWidth="1"/>
    <col min="26" max="26" width="2.28515625" style="46" customWidth="1"/>
    <col min="27" max="16384" width="9.140625" style="46"/>
  </cols>
  <sheetData>
    <row r="1" spans="1:26" ht="10.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48" customHeight="1" x14ac:dyDescent="0.25">
      <c r="A2" s="45"/>
      <c r="B2" s="47"/>
      <c r="C2" s="112" t="s">
        <v>65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78"/>
      <c r="O2" s="78"/>
      <c r="P2" s="78"/>
      <c r="Q2" s="78"/>
      <c r="R2" s="47"/>
      <c r="S2" s="47"/>
      <c r="T2" s="247" t="s">
        <v>77</v>
      </c>
      <c r="U2" s="47"/>
      <c r="V2" s="47"/>
      <c r="W2" s="47"/>
      <c r="X2" s="47"/>
      <c r="Y2" s="47"/>
      <c r="Z2" s="45"/>
    </row>
    <row r="3" spans="1:26" ht="33" customHeight="1" x14ac:dyDescent="0.25">
      <c r="A3" s="45"/>
      <c r="B3" s="47"/>
      <c r="C3" s="252" t="s">
        <v>32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52"/>
      <c r="Z3" s="45"/>
    </row>
    <row r="4" spans="1:26" ht="32.25" customHeight="1" thickBot="1" x14ac:dyDescent="0.3">
      <c r="A4" s="45"/>
      <c r="B4" s="47"/>
      <c r="C4" s="49" t="s">
        <v>22</v>
      </c>
      <c r="D4" s="55" t="s">
        <v>10</v>
      </c>
      <c r="E4" s="48" t="s">
        <v>12</v>
      </c>
      <c r="F4" s="55" t="s">
        <v>11</v>
      </c>
      <c r="G4" s="48" t="s">
        <v>8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5"/>
    </row>
    <row r="5" spans="1:26" ht="14.25" customHeight="1" thickBot="1" x14ac:dyDescent="0.3">
      <c r="A5" s="45"/>
      <c r="B5" s="47"/>
      <c r="C5" s="49" t="s">
        <v>19</v>
      </c>
      <c r="D5" s="56">
        <v>1</v>
      </c>
      <c r="E5" s="54" t="s">
        <v>12</v>
      </c>
      <c r="F5" s="57">
        <v>3</v>
      </c>
      <c r="G5" s="50" t="s">
        <v>8</v>
      </c>
      <c r="H5" s="60" t="str">
        <f>CONCATENATE(" 1º O ponto A é (",D5,",  ",F5,") e o ponto B é (",D7,",  ",F7,").")</f>
        <v xml:space="preserve"> 1º O ponto A é (1,  3) e o ponto B é (4,  9).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5"/>
    </row>
    <row r="6" spans="1:26" ht="6" customHeight="1" thickBot="1" x14ac:dyDescent="0.35">
      <c r="A6" s="45"/>
      <c r="B6" s="47"/>
      <c r="C6" s="49"/>
      <c r="D6" s="54"/>
      <c r="E6" s="54"/>
      <c r="F6" s="54"/>
      <c r="G6" s="50"/>
      <c r="H6" s="47"/>
      <c r="I6" s="47"/>
      <c r="J6" s="47"/>
      <c r="K6" s="53"/>
      <c r="L6" s="52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5"/>
    </row>
    <row r="7" spans="1:26" ht="15" customHeight="1" thickBot="1" x14ac:dyDescent="0.3">
      <c r="A7" s="45"/>
      <c r="B7" s="47"/>
      <c r="C7" s="49" t="s">
        <v>20</v>
      </c>
      <c r="D7" s="58">
        <v>4</v>
      </c>
      <c r="E7" s="54" t="s">
        <v>12</v>
      </c>
      <c r="F7" s="59">
        <v>9</v>
      </c>
      <c r="G7" s="50" t="s">
        <v>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5"/>
    </row>
    <row r="8" spans="1:26" ht="23.25" customHeight="1" thickBot="1" x14ac:dyDescent="0.3">
      <c r="A8" s="45"/>
      <c r="B8" s="47"/>
      <c r="C8" s="49"/>
      <c r="D8" s="49"/>
      <c r="E8" s="49"/>
      <c r="F8" s="49"/>
      <c r="G8" s="50"/>
      <c r="H8" s="47"/>
      <c r="I8" s="85"/>
      <c r="J8" s="85"/>
      <c r="K8" s="85"/>
      <c r="L8" s="85"/>
      <c r="M8" s="8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5"/>
    </row>
    <row r="9" spans="1:26" ht="23.25" customHeight="1" x14ac:dyDescent="0.25">
      <c r="A9" s="45"/>
      <c r="B9" s="47"/>
      <c r="C9" s="79" t="s">
        <v>28</v>
      </c>
      <c r="D9" s="80"/>
      <c r="E9" s="80"/>
      <c r="F9" s="80"/>
      <c r="G9" s="81"/>
      <c r="H9" s="84"/>
      <c r="I9" s="82" t="s">
        <v>29</v>
      </c>
      <c r="J9" s="80"/>
      <c r="K9" s="80"/>
      <c r="L9" s="80"/>
      <c r="M9" s="81"/>
      <c r="N9" s="66"/>
      <c r="O9" s="79" t="s">
        <v>58</v>
      </c>
      <c r="P9" s="80"/>
      <c r="Q9" s="80"/>
      <c r="R9" s="61"/>
      <c r="S9" s="61"/>
      <c r="T9" s="61"/>
      <c r="U9" s="61"/>
      <c r="V9" s="61"/>
      <c r="W9" s="61"/>
      <c r="X9" s="62"/>
      <c r="Y9" s="47"/>
      <c r="Z9" s="45"/>
    </row>
    <row r="10" spans="1:26" ht="21" customHeight="1" x14ac:dyDescent="0.45">
      <c r="A10" s="45"/>
      <c r="B10" s="47"/>
      <c r="C10" s="83" t="s">
        <v>30</v>
      </c>
      <c r="D10" s="63" t="s">
        <v>35</v>
      </c>
      <c r="E10" s="68"/>
      <c r="F10" s="68"/>
      <c r="G10" s="86"/>
      <c r="H10" s="84"/>
      <c r="I10" s="94" t="s">
        <v>33</v>
      </c>
      <c r="J10" s="95">
        <f>D5</f>
        <v>1</v>
      </c>
      <c r="K10" s="63" t="s">
        <v>27</v>
      </c>
      <c r="L10" s="70" t="s">
        <v>24</v>
      </c>
      <c r="M10" s="72">
        <f>F5</f>
        <v>3</v>
      </c>
      <c r="N10" s="71"/>
      <c r="O10" s="104" t="s">
        <v>36</v>
      </c>
      <c r="P10" s="96">
        <f>F7</f>
        <v>9</v>
      </c>
      <c r="Q10" s="97" t="s">
        <v>37</v>
      </c>
      <c r="R10" s="98">
        <f>F5</f>
        <v>3</v>
      </c>
      <c r="S10" s="100" t="s">
        <v>38</v>
      </c>
      <c r="T10" s="101">
        <f>D7</f>
        <v>4</v>
      </c>
      <c r="U10" s="99" t="s">
        <v>37</v>
      </c>
      <c r="V10" s="102">
        <f>D5</f>
        <v>1</v>
      </c>
      <c r="W10" s="63" t="s">
        <v>39</v>
      </c>
      <c r="X10" s="105">
        <f>(F7-F5)/(D7-D5)</f>
        <v>2</v>
      </c>
      <c r="Y10" s="103"/>
      <c r="Z10" s="45"/>
    </row>
    <row r="11" spans="1:26" ht="34.5" customHeight="1" thickBot="1" x14ac:dyDescent="0.5">
      <c r="A11" s="45"/>
      <c r="B11" s="47"/>
      <c r="C11" s="87" t="s">
        <v>31</v>
      </c>
      <c r="D11" s="64" t="s">
        <v>34</v>
      </c>
      <c r="E11" s="88"/>
      <c r="F11" s="88"/>
      <c r="G11" s="89"/>
      <c r="H11" s="84"/>
      <c r="I11" s="73" t="s">
        <v>26</v>
      </c>
      <c r="J11" s="74">
        <f>D7</f>
        <v>4</v>
      </c>
      <c r="K11" s="75" t="s">
        <v>27</v>
      </c>
      <c r="L11" s="76" t="s">
        <v>25</v>
      </c>
      <c r="M11" s="77">
        <f>F7</f>
        <v>9</v>
      </c>
      <c r="N11" s="69"/>
      <c r="O11" s="87" t="s">
        <v>31</v>
      </c>
      <c r="P11" s="64">
        <f>F5</f>
        <v>3</v>
      </c>
      <c r="Q11" s="88" t="s">
        <v>37</v>
      </c>
      <c r="R11" s="106">
        <f>X10</f>
        <v>2</v>
      </c>
      <c r="S11" s="107" t="s">
        <v>40</v>
      </c>
      <c r="T11" s="108">
        <f>D5</f>
        <v>1</v>
      </c>
      <c r="U11" s="67"/>
      <c r="V11" s="67" t="s">
        <v>23</v>
      </c>
      <c r="W11" s="109">
        <f>F5-X10*D5</f>
        <v>1</v>
      </c>
      <c r="X11" s="65"/>
      <c r="Y11" s="47"/>
      <c r="Z11" s="45"/>
    </row>
    <row r="12" spans="1:26" ht="32.25" customHeight="1" thickBot="1" x14ac:dyDescent="0.3">
      <c r="A12" s="45"/>
      <c r="B12" s="47"/>
      <c r="C12" s="47"/>
      <c r="D12" s="47"/>
      <c r="E12" s="47"/>
      <c r="F12" s="47"/>
      <c r="G12" s="47"/>
      <c r="H12" s="66"/>
      <c r="I12" s="66"/>
      <c r="J12" s="6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5"/>
    </row>
    <row r="13" spans="1:26" ht="36.75" customHeight="1" x14ac:dyDescent="0.25">
      <c r="A13" s="45"/>
      <c r="B13" s="47"/>
      <c r="C13" s="253" t="s">
        <v>41</v>
      </c>
      <c r="D13" s="254"/>
      <c r="E13" s="254"/>
      <c r="F13" s="254"/>
      <c r="G13" s="254"/>
      <c r="H13" s="254"/>
      <c r="I13" s="254"/>
      <c r="J13" s="254"/>
      <c r="K13" s="254"/>
      <c r="L13" s="255"/>
      <c r="M13" s="66"/>
      <c r="N13" s="66"/>
      <c r="O13" s="6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5"/>
    </row>
    <row r="14" spans="1:26" ht="36" customHeight="1" thickBot="1" x14ac:dyDescent="0.3">
      <c r="A14" s="45"/>
      <c r="B14" s="47"/>
      <c r="C14" s="111" t="str">
        <f>IF(D7-D5=0,CONCATENATE("x=",D5),CONCATENATE(" Resposta final: A equação da reta que passo pelos pontos A e B é y=", H28, J28,L28))</f>
        <v xml:space="preserve"> Resposta final: A equação da reta que passo pelos pontos A e B é y=2x +1</v>
      </c>
      <c r="D14" s="67"/>
      <c r="E14" s="67"/>
      <c r="F14" s="67"/>
      <c r="G14" s="67"/>
      <c r="H14" s="67"/>
      <c r="I14" s="67"/>
      <c r="J14" s="67"/>
      <c r="K14" s="67"/>
      <c r="L14" s="65"/>
      <c r="M14" s="66"/>
      <c r="N14" s="66"/>
      <c r="O14" s="6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5"/>
    </row>
    <row r="15" spans="1:26" ht="60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6.25" customHeight="1" thickBot="1" x14ac:dyDescent="0.3">
      <c r="A16" s="45"/>
      <c r="B16" s="47"/>
      <c r="C16" s="113" t="s">
        <v>67</v>
      </c>
      <c r="D16" s="47"/>
      <c r="E16" s="47"/>
      <c r="F16" s="47"/>
      <c r="G16" s="47"/>
      <c r="H16" s="47"/>
      <c r="I16" s="47"/>
      <c r="J16" s="47"/>
      <c r="K16" s="47"/>
      <c r="L16" s="47"/>
      <c r="M16" s="66"/>
      <c r="N16" s="66"/>
      <c r="O16" s="6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5"/>
    </row>
    <row r="17" spans="1:26" ht="26.25" customHeight="1" thickBot="1" x14ac:dyDescent="0.3">
      <c r="A17" s="45"/>
      <c r="B17" s="66"/>
      <c r="C17" s="209" t="s">
        <v>10</v>
      </c>
      <c r="D17" s="210" t="str">
        <f>IF(D7-D5=0,CONCATENATE("x=",D5),CONCATENATE("y = ", H28, J28,L28))</f>
        <v>y = 2x +1</v>
      </c>
      <c r="E17" s="211"/>
      <c r="F17" s="211"/>
      <c r="G17" s="114" t="s">
        <v>21</v>
      </c>
      <c r="H17" s="113"/>
      <c r="I17" s="113"/>
      <c r="J17" s="115"/>
      <c r="K17" s="115"/>
      <c r="L17" s="115"/>
      <c r="M17" s="110"/>
      <c r="N17" s="110"/>
      <c r="O17" s="6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5"/>
    </row>
    <row r="18" spans="1:26" ht="26.25" customHeight="1" x14ac:dyDescent="0.25">
      <c r="A18" s="45"/>
      <c r="B18" s="66"/>
      <c r="C18" s="212">
        <f>D5-(D7-D5)</f>
        <v>-2</v>
      </c>
      <c r="D18" s="213">
        <f>IF(D7=D5,F5-(F7-F5),(F7-F5)/(D7-D5)*C18+F5 -(F7-F5)/(D7-D5)*D5)</f>
        <v>-3</v>
      </c>
      <c r="E18" s="214"/>
      <c r="F18" s="214"/>
      <c r="G18" s="256" t="s">
        <v>42</v>
      </c>
      <c r="H18" s="256"/>
      <c r="I18" s="256"/>
      <c r="J18" s="256"/>
      <c r="K18" s="256"/>
      <c r="L18" s="256"/>
      <c r="M18" s="92"/>
      <c r="N18" s="92"/>
      <c r="O18" s="51"/>
      <c r="P18" s="51"/>
      <c r="Q18" s="51"/>
      <c r="R18" s="51"/>
      <c r="S18" s="51"/>
      <c r="T18" s="51"/>
      <c r="U18" s="51"/>
      <c r="V18" s="51"/>
      <c r="W18" s="51"/>
      <c r="X18" s="47"/>
      <c r="Y18" s="47"/>
      <c r="Z18" s="45"/>
    </row>
    <row r="19" spans="1:26" ht="15.75" customHeight="1" x14ac:dyDescent="0.25">
      <c r="A19" s="45"/>
      <c r="B19" s="66"/>
      <c r="C19" s="212">
        <f>D5</f>
        <v>1</v>
      </c>
      <c r="D19" s="215">
        <f>F5</f>
        <v>3</v>
      </c>
      <c r="E19" s="216"/>
      <c r="F19" s="216"/>
      <c r="G19" s="116" t="s">
        <v>43</v>
      </c>
      <c r="H19" s="117"/>
      <c r="I19" s="117"/>
      <c r="J19" s="117"/>
      <c r="K19" s="117"/>
      <c r="L19" s="117"/>
      <c r="M19" s="92"/>
      <c r="N19" s="90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5"/>
    </row>
    <row r="20" spans="1:26" ht="15" customHeight="1" x14ac:dyDescent="0.25">
      <c r="A20" s="45"/>
      <c r="B20" s="66"/>
      <c r="C20" s="212">
        <f>D7</f>
        <v>4</v>
      </c>
      <c r="D20" s="215">
        <f>F7</f>
        <v>9</v>
      </c>
      <c r="E20" s="216"/>
      <c r="F20" s="216"/>
      <c r="G20" s="116" t="s">
        <v>43</v>
      </c>
      <c r="H20" s="117"/>
      <c r="I20" s="117"/>
      <c r="J20" s="117"/>
      <c r="K20" s="117"/>
      <c r="L20" s="117"/>
      <c r="M20" s="92"/>
      <c r="N20" s="90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5"/>
    </row>
    <row r="21" spans="1:26" ht="15" customHeight="1" x14ac:dyDescent="0.25">
      <c r="A21" s="45"/>
      <c r="B21" s="66"/>
      <c r="C21" s="212">
        <f>C20-C19+C20</f>
        <v>7</v>
      </c>
      <c r="D21" s="215">
        <f>IF(C20=C19,D20-D19+D19,(D20-D19)/(C20-C19)*C21+D19-(D20-D19)/(C20-C19)*C19)</f>
        <v>15</v>
      </c>
      <c r="E21" s="216"/>
      <c r="F21" s="216"/>
      <c r="G21" s="116" t="s">
        <v>43</v>
      </c>
      <c r="H21" s="117"/>
      <c r="I21" s="117"/>
      <c r="J21" s="117"/>
      <c r="K21" s="117"/>
      <c r="L21" s="117"/>
      <c r="M21" s="92"/>
      <c r="N21" s="9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5"/>
    </row>
    <row r="22" spans="1:26" ht="12.75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6" spans="1:26" ht="19.5" customHeight="1" x14ac:dyDescent="0.25"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26" ht="19.5" customHeight="1" x14ac:dyDescent="0.25"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</row>
    <row r="28" spans="1:26" ht="19.5" customHeight="1" x14ac:dyDescent="0.25">
      <c r="E28" s="172"/>
      <c r="F28" s="172"/>
      <c r="G28" s="172"/>
      <c r="H28" s="173" t="str">
        <f>IF((F7-F5)/(D7-D5)=1,"x",IF((F7-F5)/(D7-D5)=-1,"- x ",IF((F7-F5)/(D7-D5)=0,"",CONCATENATE(ROUND((F7-F5)/(D7-D5),3),"x"))))</f>
        <v>2x</v>
      </c>
      <c r="I28" s="172"/>
      <c r="J28" s="172" t="str">
        <f>IF(D19-C19*(F7-F5)/(D7-D5)&lt;0," - ",IF(D19-(F7-F5)/(D7-D5)*C19=0,"",IF((F7-F5)/(D7-D5)=0,""," +")))</f>
        <v xml:space="preserve"> +</v>
      </c>
      <c r="K28" s="172"/>
      <c r="L28" s="172">
        <f>IF(ABS(D19-(F7-F5)/(D7-D5)*C19)=0,"",ABS(D19-(F7-F5)/(D7-D5)*C19))</f>
        <v>1</v>
      </c>
      <c r="M28" s="172"/>
      <c r="N28" s="172"/>
      <c r="O28" s="172"/>
      <c r="P28" s="172"/>
      <c r="Q28" s="172"/>
      <c r="R28" s="172"/>
      <c r="S28" s="172"/>
      <c r="T28" s="172"/>
      <c r="U28" s="172"/>
    </row>
    <row r="29" spans="1:26" ht="19.5" customHeight="1" x14ac:dyDescent="0.25"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</row>
    <row r="30" spans="1:26" ht="19.5" customHeight="1" x14ac:dyDescent="0.25"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</row>
    <row r="31" spans="1:26" ht="19.5" customHeight="1" x14ac:dyDescent="0.25"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</row>
    <row r="32" spans="1:26" ht="19.5" customHeight="1" x14ac:dyDescent="0.25"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</row>
  </sheetData>
  <mergeCells count="3">
    <mergeCell ref="C3:X3"/>
    <mergeCell ref="C13:L13"/>
    <mergeCell ref="G18:L18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7"/>
  <sheetViews>
    <sheetView workbookViewId="0">
      <selection activeCell="T2" sqref="T2"/>
    </sheetView>
  </sheetViews>
  <sheetFormatPr defaultRowHeight="19.5" customHeight="1" x14ac:dyDescent="0.25"/>
  <cols>
    <col min="1" max="1" width="2.28515625" style="46" customWidth="1"/>
    <col min="2" max="2" width="4.5703125" style="46" customWidth="1"/>
    <col min="3" max="3" width="9.7109375" style="46" customWidth="1"/>
    <col min="4" max="4" width="6.7109375" style="46" customWidth="1"/>
    <col min="5" max="5" width="4.28515625" style="46" customWidth="1"/>
    <col min="6" max="6" width="6.7109375" style="46" customWidth="1"/>
    <col min="7" max="7" width="2.5703125" style="46" customWidth="1"/>
    <col min="8" max="8" width="3.42578125" style="46" customWidth="1"/>
    <col min="9" max="9" width="5.28515625" style="46" customWidth="1"/>
    <col min="10" max="10" width="10.140625" style="46" customWidth="1"/>
    <col min="11" max="11" width="4.5703125" style="46" customWidth="1"/>
    <col min="12" max="12" width="3.28515625" style="46" customWidth="1"/>
    <col min="13" max="13" width="6.7109375" style="46" customWidth="1"/>
    <col min="14" max="14" width="2.140625" style="46" customWidth="1"/>
    <col min="15" max="15" width="7" style="46" customWidth="1"/>
    <col min="16" max="16" width="3.42578125" style="46" customWidth="1"/>
    <col min="17" max="17" width="5.5703125" style="46" customWidth="1"/>
    <col min="18" max="18" width="4.5703125" style="46" customWidth="1"/>
    <col min="19" max="19" width="3.140625" style="46" customWidth="1"/>
    <col min="20" max="20" width="4.42578125" style="46" customWidth="1"/>
    <col min="21" max="21" width="1.7109375" style="46" customWidth="1"/>
    <col min="22" max="23" width="4.42578125" style="46" customWidth="1"/>
    <col min="24" max="24" width="4.28515625" style="46" customWidth="1"/>
    <col min="25" max="25" width="3.7109375" style="46" customWidth="1"/>
    <col min="26" max="26" width="2.28515625" style="46" customWidth="1"/>
    <col min="27" max="16384" width="9.140625" style="46"/>
  </cols>
  <sheetData>
    <row r="1" spans="1:39" ht="10.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1:39" ht="27" customHeight="1" x14ac:dyDescent="0.25">
      <c r="A2" s="45"/>
      <c r="B2" s="47"/>
      <c r="C2" s="112" t="s">
        <v>65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78"/>
      <c r="O2" s="78"/>
      <c r="P2" s="78"/>
      <c r="Q2" s="78"/>
      <c r="R2" s="47"/>
      <c r="S2" s="47"/>
      <c r="T2" s="247" t="s">
        <v>77</v>
      </c>
      <c r="U2" s="47"/>
      <c r="V2" s="47"/>
      <c r="W2" s="47"/>
      <c r="X2" s="47"/>
      <c r="Y2" s="47"/>
      <c r="Z2" s="45"/>
      <c r="AA2" s="175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3" spans="1:39" ht="33" customHeight="1" x14ac:dyDescent="0.25">
      <c r="A3" s="45"/>
      <c r="B3" s="47"/>
      <c r="C3" s="252" t="s">
        <v>66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52"/>
      <c r="Z3" s="45"/>
      <c r="AA3" s="174"/>
      <c r="AB3" s="174"/>
      <c r="AC3" s="174"/>
      <c r="AD3" s="174"/>
      <c r="AE3" s="176"/>
      <c r="AF3" s="175"/>
      <c r="AG3" s="175"/>
      <c r="AH3" s="177"/>
      <c r="AI3" s="177"/>
      <c r="AJ3" s="177"/>
      <c r="AK3" s="178"/>
      <c r="AL3" s="174"/>
      <c r="AM3" s="174"/>
    </row>
    <row r="4" spans="1:39" ht="22.5" customHeight="1" thickBot="1" x14ac:dyDescent="0.3">
      <c r="A4" s="45"/>
      <c r="B4" s="47"/>
      <c r="C4" s="49" t="s">
        <v>22</v>
      </c>
      <c r="D4" s="55" t="s">
        <v>10</v>
      </c>
      <c r="E4" s="48" t="s">
        <v>12</v>
      </c>
      <c r="F4" s="55" t="s">
        <v>11</v>
      </c>
      <c r="G4" s="202" t="s">
        <v>8</v>
      </c>
      <c r="H4" s="66"/>
      <c r="I4" s="66"/>
      <c r="J4" s="66"/>
      <c r="K4" s="66"/>
      <c r="L4" s="66"/>
      <c r="M4" s="66"/>
      <c r="N4" s="66"/>
      <c r="O4" s="66"/>
      <c r="P4" s="66"/>
      <c r="Q4" s="47"/>
      <c r="R4" s="47"/>
      <c r="S4" s="47"/>
      <c r="T4" s="47"/>
      <c r="U4" s="47"/>
      <c r="V4" s="47"/>
      <c r="W4" s="47"/>
      <c r="X4" s="47"/>
      <c r="Y4" s="47"/>
      <c r="Z4" s="45"/>
      <c r="AA4" s="174"/>
      <c r="AB4" s="174"/>
      <c r="AC4" s="174"/>
      <c r="AD4" s="174"/>
      <c r="AE4" s="179"/>
      <c r="AF4" s="179"/>
      <c r="AG4" s="179"/>
      <c r="AH4" s="179"/>
      <c r="AI4" s="179"/>
      <c r="AJ4" s="179"/>
      <c r="AK4" s="180"/>
      <c r="AL4" s="174"/>
      <c r="AM4" s="174"/>
    </row>
    <row r="5" spans="1:39" ht="17.25" customHeight="1" thickBot="1" x14ac:dyDescent="0.3">
      <c r="A5" s="45"/>
      <c r="B5" s="47"/>
      <c r="C5" s="49" t="s">
        <v>19</v>
      </c>
      <c r="D5" s="56">
        <v>3</v>
      </c>
      <c r="E5" s="54" t="s">
        <v>12</v>
      </c>
      <c r="F5" s="57">
        <v>4</v>
      </c>
      <c r="G5" s="203" t="s">
        <v>8</v>
      </c>
      <c r="H5" s="66"/>
      <c r="I5" s="206" t="str">
        <f>CONCATENATE("1 °O ponto A é (",D5,",  ",F5,") e o ponto B é (",D7,",  ",F7,").")</f>
        <v>1 °O ponto A é (3,  4) e o ponto B é (4,  9).</v>
      </c>
      <c r="J5" s="207"/>
      <c r="K5" s="207"/>
      <c r="L5" s="207"/>
      <c r="M5" s="207"/>
      <c r="N5" s="207"/>
      <c r="O5" s="208"/>
      <c r="P5" s="66"/>
      <c r="Q5" s="47"/>
      <c r="R5" s="47"/>
      <c r="S5" s="47"/>
      <c r="T5" s="47"/>
      <c r="U5" s="47"/>
      <c r="V5" s="47"/>
      <c r="W5" s="47"/>
      <c r="X5" s="47"/>
      <c r="Y5" s="47"/>
      <c r="Z5" s="45"/>
      <c r="AA5" s="174"/>
      <c r="AB5" s="174"/>
      <c r="AC5" s="174"/>
      <c r="AD5" s="174"/>
      <c r="AE5" s="181"/>
      <c r="AF5" s="175"/>
      <c r="AG5" s="175"/>
      <c r="AH5" s="175"/>
      <c r="AI5" s="175"/>
      <c r="AJ5" s="175"/>
      <c r="AK5" s="180"/>
      <c r="AL5" s="174"/>
      <c r="AM5" s="174"/>
    </row>
    <row r="6" spans="1:39" ht="6" customHeight="1" thickBot="1" x14ac:dyDescent="0.35">
      <c r="A6" s="45"/>
      <c r="B6" s="47"/>
      <c r="C6" s="49"/>
      <c r="D6" s="54"/>
      <c r="E6" s="54"/>
      <c r="F6" s="54"/>
      <c r="G6" s="202"/>
      <c r="H6" s="66"/>
      <c r="I6" s="66"/>
      <c r="J6" s="66"/>
      <c r="K6" s="204"/>
      <c r="L6" s="205"/>
      <c r="M6" s="66"/>
      <c r="N6" s="66"/>
      <c r="O6" s="66"/>
      <c r="P6" s="66"/>
      <c r="Q6" s="47"/>
      <c r="R6" s="47"/>
      <c r="S6" s="47"/>
      <c r="T6" s="47"/>
      <c r="U6" s="47"/>
      <c r="V6" s="47"/>
      <c r="W6" s="47"/>
      <c r="X6" s="47"/>
      <c r="Y6" s="47"/>
      <c r="Z6" s="45"/>
      <c r="AA6" s="174"/>
      <c r="AB6" s="174"/>
      <c r="AC6" s="174"/>
      <c r="AD6" s="174"/>
      <c r="AE6" s="181"/>
      <c r="AF6" s="175"/>
      <c r="AG6" s="175"/>
      <c r="AH6" s="175"/>
      <c r="AI6" s="175"/>
      <c r="AJ6" s="175"/>
      <c r="AK6" s="180"/>
      <c r="AL6" s="174"/>
      <c r="AM6" s="174"/>
    </row>
    <row r="7" spans="1:39" ht="15" customHeight="1" thickBot="1" x14ac:dyDescent="0.3">
      <c r="A7" s="45"/>
      <c r="B7" s="47"/>
      <c r="C7" s="49" t="s">
        <v>20</v>
      </c>
      <c r="D7" s="58">
        <v>4</v>
      </c>
      <c r="E7" s="54" t="s">
        <v>12</v>
      </c>
      <c r="F7" s="59">
        <v>9</v>
      </c>
      <c r="G7" s="84" t="s">
        <v>8</v>
      </c>
      <c r="H7" s="66"/>
      <c r="I7" s="66"/>
      <c r="J7" s="66"/>
      <c r="K7" s="66"/>
      <c r="L7" s="66"/>
      <c r="M7" s="66"/>
      <c r="N7" s="66"/>
      <c r="O7" s="66"/>
      <c r="P7" s="66"/>
      <c r="Q7" s="47"/>
      <c r="R7" s="47"/>
      <c r="S7" s="47"/>
      <c r="T7" s="47"/>
      <c r="U7" s="47"/>
      <c r="V7" s="47"/>
      <c r="W7" s="47"/>
      <c r="X7" s="47"/>
      <c r="Y7" s="47"/>
      <c r="Z7" s="45"/>
      <c r="AA7" s="174"/>
      <c r="AB7" s="174"/>
      <c r="AC7" s="174"/>
      <c r="AD7" s="174"/>
      <c r="AE7" s="181"/>
      <c r="AF7" s="175"/>
      <c r="AG7" s="175"/>
      <c r="AH7" s="175"/>
      <c r="AI7" s="175"/>
      <c r="AJ7" s="175"/>
      <c r="AK7" s="180"/>
      <c r="AL7" s="174"/>
      <c r="AM7" s="174"/>
    </row>
    <row r="8" spans="1:39" ht="12.75" customHeight="1" thickBot="1" x14ac:dyDescent="0.3">
      <c r="A8" s="45"/>
      <c r="B8" s="47"/>
      <c r="C8" s="49"/>
      <c r="D8" s="49"/>
      <c r="E8" s="49"/>
      <c r="F8" s="49"/>
      <c r="G8" s="50"/>
      <c r="H8" s="47"/>
      <c r="I8" s="85"/>
      <c r="J8" s="85"/>
      <c r="K8" s="85"/>
      <c r="L8" s="85"/>
      <c r="M8" s="8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5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</row>
    <row r="9" spans="1:39" ht="21" customHeight="1" x14ac:dyDescent="0.3">
      <c r="A9" s="45"/>
      <c r="B9" s="144"/>
      <c r="C9" s="145"/>
      <c r="D9" s="146" t="s">
        <v>57</v>
      </c>
      <c r="E9" s="125" t="s">
        <v>48</v>
      </c>
      <c r="F9" s="80"/>
      <c r="G9" s="81"/>
      <c r="H9" s="84"/>
      <c r="I9" s="82" t="s">
        <v>59</v>
      </c>
      <c r="J9" s="80"/>
      <c r="K9" s="80"/>
      <c r="L9" s="80"/>
      <c r="M9" s="80"/>
      <c r="N9" s="162"/>
      <c r="O9" s="80" t="s">
        <v>61</v>
      </c>
      <c r="P9" s="80"/>
      <c r="Q9" s="80"/>
      <c r="R9" s="61"/>
      <c r="S9" s="61"/>
      <c r="T9" s="61"/>
      <c r="U9" s="61"/>
      <c r="V9" s="61"/>
      <c r="W9" s="163">
        <f>K13</f>
        <v>5</v>
      </c>
      <c r="X9" s="66"/>
      <c r="Y9" s="47"/>
      <c r="Z9" s="45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</row>
    <row r="10" spans="1:39" ht="21" customHeight="1" x14ac:dyDescent="0.3">
      <c r="A10" s="45"/>
      <c r="B10" s="147" t="s">
        <v>51</v>
      </c>
      <c r="C10" s="133">
        <f>F5</f>
        <v>4</v>
      </c>
      <c r="D10" s="126" t="s">
        <v>49</v>
      </c>
      <c r="E10" s="128">
        <f>D5</f>
        <v>3</v>
      </c>
      <c r="F10" s="129" t="s">
        <v>50</v>
      </c>
      <c r="G10" s="130" t="s">
        <v>53</v>
      </c>
      <c r="H10" s="138" t="s">
        <v>55</v>
      </c>
      <c r="I10" s="127">
        <f>-F5</f>
        <v>-4</v>
      </c>
      <c r="J10" s="126" t="s">
        <v>54</v>
      </c>
      <c r="K10" s="128">
        <f>D5</f>
        <v>3</v>
      </c>
      <c r="L10" s="129" t="s">
        <v>37</v>
      </c>
      <c r="M10" s="137" t="s">
        <v>53</v>
      </c>
      <c r="N10" s="159"/>
      <c r="O10" s="133">
        <f>F5</f>
        <v>4</v>
      </c>
      <c r="P10" s="126" t="s">
        <v>23</v>
      </c>
      <c r="Q10" s="156">
        <f>D7</f>
        <v>4</v>
      </c>
      <c r="R10" s="129" t="s">
        <v>60</v>
      </c>
      <c r="S10" s="134" t="s">
        <v>53</v>
      </c>
      <c r="T10" s="133"/>
      <c r="U10" s="126"/>
      <c r="V10" s="128"/>
      <c r="W10" s="164"/>
      <c r="X10" s="134"/>
      <c r="Y10" s="103"/>
      <c r="Z10" s="45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</row>
    <row r="11" spans="1:39" ht="21" customHeight="1" x14ac:dyDescent="0.3">
      <c r="A11" s="45"/>
      <c r="B11" s="147" t="s">
        <v>52</v>
      </c>
      <c r="C11" s="135">
        <v>9</v>
      </c>
      <c r="D11" s="126" t="s">
        <v>49</v>
      </c>
      <c r="E11" s="132">
        <f>D7</f>
        <v>4</v>
      </c>
      <c r="F11" s="129" t="s">
        <v>50</v>
      </c>
      <c r="G11" s="130" t="s">
        <v>53</v>
      </c>
      <c r="H11" s="143"/>
      <c r="I11" s="151">
        <f>F7</f>
        <v>9</v>
      </c>
      <c r="J11" s="139" t="s">
        <v>49</v>
      </c>
      <c r="K11" s="140">
        <f>D7</f>
        <v>4</v>
      </c>
      <c r="L11" s="141" t="s">
        <v>50</v>
      </c>
      <c r="M11" s="142" t="s">
        <v>53</v>
      </c>
      <c r="N11" s="160"/>
      <c r="O11" s="133">
        <f>F5</f>
        <v>4</v>
      </c>
      <c r="P11" s="126" t="s">
        <v>23</v>
      </c>
      <c r="Q11" s="156">
        <f>D5</f>
        <v>3</v>
      </c>
      <c r="R11" s="129" t="s">
        <v>40</v>
      </c>
      <c r="S11" s="157">
        <f>W9</f>
        <v>5</v>
      </c>
      <c r="T11" s="158" t="s">
        <v>50</v>
      </c>
      <c r="U11" s="126"/>
      <c r="V11" s="131" t="s">
        <v>53</v>
      </c>
      <c r="W11" s="164"/>
      <c r="X11" s="66"/>
      <c r="Y11" s="47"/>
      <c r="Z11" s="45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</row>
    <row r="12" spans="1:39" ht="17.25" customHeight="1" x14ac:dyDescent="0.35">
      <c r="A12" s="45"/>
      <c r="B12" s="148"/>
      <c r="C12" s="66"/>
      <c r="D12" s="66"/>
      <c r="E12" s="66"/>
      <c r="F12" s="66"/>
      <c r="G12" s="149"/>
      <c r="H12" s="143"/>
      <c r="I12" s="153">
        <f>I10+I11</f>
        <v>5</v>
      </c>
      <c r="J12" s="99" t="s">
        <v>23</v>
      </c>
      <c r="K12" s="154">
        <f>-K10+K11</f>
        <v>1</v>
      </c>
      <c r="L12" s="155" t="s">
        <v>56</v>
      </c>
      <c r="M12" s="66"/>
      <c r="N12" s="161"/>
      <c r="O12" s="133">
        <f>F5</f>
        <v>4</v>
      </c>
      <c r="P12" s="126" t="s">
        <v>23</v>
      </c>
      <c r="Q12" s="66">
        <f>Q11*S11</f>
        <v>15</v>
      </c>
      <c r="R12" s="66"/>
      <c r="S12" s="66"/>
      <c r="T12" s="158" t="s">
        <v>50</v>
      </c>
      <c r="U12" s="126"/>
      <c r="V12" s="131" t="s">
        <v>53</v>
      </c>
      <c r="W12" s="149"/>
      <c r="X12" s="66"/>
      <c r="Y12" s="47"/>
      <c r="Z12" s="45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39" ht="16.5" customHeight="1" thickBot="1" x14ac:dyDescent="0.4">
      <c r="A13" s="45"/>
      <c r="B13" s="148"/>
      <c r="C13" s="66"/>
      <c r="D13" s="66"/>
      <c r="E13" s="66"/>
      <c r="F13" s="66"/>
      <c r="G13" s="149"/>
      <c r="H13" s="143"/>
      <c r="I13" s="199" t="str">
        <f>L12</f>
        <v>a</v>
      </c>
      <c r="J13" s="200" t="s">
        <v>23</v>
      </c>
      <c r="K13" s="157">
        <f>I12/K12</f>
        <v>5</v>
      </c>
      <c r="L13" s="67"/>
      <c r="M13" s="67"/>
      <c r="N13" s="165"/>
      <c r="O13" s="67"/>
      <c r="P13" s="166" t="s">
        <v>53</v>
      </c>
      <c r="Q13" s="152" t="s">
        <v>23</v>
      </c>
      <c r="R13" s="167">
        <f>F5-W9*D5</f>
        <v>-11</v>
      </c>
      <c r="S13" s="67"/>
      <c r="T13" s="67"/>
      <c r="U13" s="67"/>
      <c r="V13" s="67"/>
      <c r="W13" s="65"/>
      <c r="X13" s="66"/>
      <c r="Y13" s="47"/>
      <c r="Z13" s="45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</row>
    <row r="14" spans="1:39" ht="18" customHeight="1" thickBot="1" x14ac:dyDescent="0.3">
      <c r="A14" s="45"/>
      <c r="B14" s="253" t="s">
        <v>62</v>
      </c>
      <c r="C14" s="254"/>
      <c r="D14" s="254"/>
      <c r="E14" s="254"/>
      <c r="F14" s="254"/>
      <c r="G14" s="254"/>
      <c r="H14" s="254"/>
      <c r="I14" s="254"/>
      <c r="J14" s="254"/>
      <c r="K14" s="255"/>
      <c r="L14" s="93"/>
      <c r="M14" s="93"/>
      <c r="N14" s="66"/>
      <c r="O14" s="6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5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</row>
    <row r="15" spans="1:39" ht="13.5" customHeight="1" x14ac:dyDescent="0.25">
      <c r="A15" s="45"/>
      <c r="B15" s="201" t="str">
        <f>IF(D7-D5=0,CONCATENATE("x=",D5),CONCATENATE(" Resposta final: A equação da reta que passo pelos pontos A e B é y=", H27, J27,L27))</f>
        <v xml:space="preserve"> Resposta final: A equação da reta que passo pelos pontos A e B é y=5x - 11</v>
      </c>
      <c r="C15" s="66"/>
      <c r="D15" s="66"/>
      <c r="E15" s="66"/>
      <c r="F15" s="66"/>
      <c r="G15" s="66"/>
      <c r="H15" s="66"/>
      <c r="I15" s="66"/>
      <c r="J15" s="93"/>
      <c r="K15" s="149"/>
      <c r="L15" s="66"/>
      <c r="M15" s="144" t="s">
        <v>63</v>
      </c>
      <c r="N15" s="61"/>
      <c r="O15" s="61"/>
      <c r="P15" s="61"/>
      <c r="Q15" s="61"/>
      <c r="R15" s="61"/>
      <c r="S15" s="61"/>
      <c r="T15" s="61"/>
      <c r="U15" s="189"/>
      <c r="V15" s="61"/>
      <c r="W15" s="61"/>
      <c r="X15" s="61"/>
      <c r="Y15" s="62"/>
      <c r="Z15" s="45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1:39" ht="15.75" customHeight="1" thickBot="1" x14ac:dyDescent="0.3">
      <c r="A16" s="45"/>
      <c r="B16" s="150" t="s">
        <v>64</v>
      </c>
      <c r="C16" s="67"/>
      <c r="D16" s="67"/>
      <c r="E16" s="67"/>
      <c r="F16" s="67"/>
      <c r="G16" s="67"/>
      <c r="H16" s="67"/>
      <c r="I16" s="67"/>
      <c r="J16" s="67"/>
      <c r="K16" s="65"/>
      <c r="L16" s="110"/>
      <c r="M16" s="190" t="s">
        <v>10</v>
      </c>
      <c r="N16" s="187"/>
      <c r="O16" s="185" t="str">
        <f>IF(D7-D5=0,CONCATENATE("x=",D5),CONCATENATE("y = ", H27, J27,L27))</f>
        <v>y = 5x - 11</v>
      </c>
      <c r="P16" s="186"/>
      <c r="Q16" s="66"/>
      <c r="R16" s="168"/>
      <c r="S16" s="92"/>
      <c r="T16" s="168"/>
      <c r="U16" s="92"/>
      <c r="V16" s="66"/>
      <c r="W16" s="66"/>
      <c r="X16" s="66"/>
      <c r="Y16" s="149"/>
      <c r="Z16" s="45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ht="13.5" customHeight="1" x14ac:dyDescent="0.25">
      <c r="A17" s="45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92"/>
      <c r="M17" s="191">
        <f>D5-(D7-D5)</f>
        <v>2</v>
      </c>
      <c r="N17" s="188"/>
      <c r="O17" s="182">
        <f>IF(D7=D5,F5-(F7-F5),(F7-F5)/(D7-D5)*M17+F5 -(F7-F5)/(D7-D5)*D5)</f>
        <v>-1</v>
      </c>
      <c r="P17" s="169"/>
      <c r="Q17" s="66"/>
      <c r="R17" s="66"/>
      <c r="S17" s="110"/>
      <c r="T17" s="66"/>
      <c r="U17" s="110"/>
      <c r="V17" s="168"/>
      <c r="W17" s="168"/>
      <c r="X17" s="66"/>
      <c r="Y17" s="149"/>
      <c r="Z17" s="45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 ht="15.75" customHeight="1" x14ac:dyDescent="0.25">
      <c r="A18" s="4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90"/>
      <c r="M18" s="192">
        <f>D5</f>
        <v>3</v>
      </c>
      <c r="N18" s="136"/>
      <c r="O18" s="183">
        <f>F5</f>
        <v>4</v>
      </c>
      <c r="P18" s="170"/>
      <c r="Q18" s="66"/>
      <c r="R18" s="168"/>
      <c r="S18" s="92"/>
      <c r="T18" s="168"/>
      <c r="U18" s="92"/>
      <c r="V18" s="66"/>
      <c r="W18" s="66"/>
      <c r="X18" s="66"/>
      <c r="Y18" s="149"/>
      <c r="Z18" s="45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1:39" ht="15" customHeight="1" x14ac:dyDescent="0.25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92"/>
      <c r="M19" s="193">
        <f>D7</f>
        <v>4</v>
      </c>
      <c r="N19" s="136"/>
      <c r="O19" s="184">
        <f>F7</f>
        <v>9</v>
      </c>
      <c r="P19" s="171"/>
      <c r="Q19" s="66"/>
      <c r="R19" s="66"/>
      <c r="S19" s="110"/>
      <c r="T19" s="66"/>
      <c r="U19" s="110"/>
      <c r="V19" s="66"/>
      <c r="W19" s="66"/>
      <c r="X19" s="66"/>
      <c r="Y19" s="149"/>
      <c r="Z19" s="45"/>
    </row>
    <row r="20" spans="1:39" ht="25.5" customHeight="1" thickBot="1" x14ac:dyDescent="0.3">
      <c r="A20" s="4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90"/>
      <c r="M20" s="194">
        <f>M19-M18+M19</f>
        <v>5</v>
      </c>
      <c r="N20" s="195"/>
      <c r="O20" s="196">
        <f>IF(M19=M18,O19-O18+O18,(O19-O18)/(M19-M18)*M20+O18-(O19-O18)/(M19-M18)*M18)</f>
        <v>14</v>
      </c>
      <c r="P20" s="197"/>
      <c r="Q20" s="67"/>
      <c r="R20" s="198"/>
      <c r="S20" s="198"/>
      <c r="T20" s="198"/>
      <c r="U20" s="198"/>
      <c r="V20" s="67"/>
      <c r="W20" s="67"/>
      <c r="X20" s="67"/>
      <c r="Y20" s="65"/>
      <c r="Z20" s="45"/>
    </row>
    <row r="21" spans="1:39" ht="12.75" customHeigh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7" spans="1:39" ht="19.5" customHeight="1" x14ac:dyDescent="0.25">
      <c r="E27" s="172"/>
      <c r="F27" s="172"/>
      <c r="G27" s="172"/>
      <c r="H27" s="173" t="str">
        <f>IF((F7-F5)/(D7-D5)=1,"x",IF((F7-F5)/(D7-D5)=-1,"- x ",IF((F7-F5)/(D7-D5)=0,"",CONCATENATE(ROUND((F7-F5)/(D7-D5),3),"x"))))</f>
        <v>5x</v>
      </c>
      <c r="I27" s="172"/>
      <c r="J27" s="172" t="str">
        <f>IF(O18-M18*(F7-F5)/(D7-D5)&lt;0," - ",IF(O18-(F7-F5)/(D7-D5)*M18=0,"",IF((F7-F5)/(D7-D5)=0,""," +")))</f>
        <v xml:space="preserve"> - </v>
      </c>
      <c r="K27" s="172"/>
      <c r="L27" s="172">
        <f>IF(ABS(O18-(F7-F5)/(D7-D5)*M18)=0,"",ABS(O18-(F7-F5)/(D7-D5)*M18))</f>
        <v>11</v>
      </c>
      <c r="M27" s="172"/>
      <c r="N27" s="172"/>
    </row>
  </sheetData>
  <mergeCells count="2">
    <mergeCell ref="C3:X3"/>
    <mergeCell ref="B14:K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O21" sqref="O21"/>
    </sheetView>
  </sheetViews>
  <sheetFormatPr defaultRowHeight="12.75" x14ac:dyDescent="0.2"/>
  <cols>
    <col min="1" max="1" width="3.7109375" style="7" customWidth="1"/>
    <col min="2" max="2" width="2.7109375" style="7" customWidth="1"/>
    <col min="3" max="3" width="13.140625" style="7" customWidth="1"/>
    <col min="4" max="11" width="9.140625" style="7"/>
    <col min="12" max="12" width="23.5703125" style="7" customWidth="1"/>
    <col min="13" max="13" width="1.85546875" style="7" customWidth="1"/>
    <col min="14" max="16384" width="9.140625" style="7"/>
  </cols>
  <sheetData>
    <row r="1" spans="1:13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.75" customHeight="1" thickBot="1" x14ac:dyDescent="0.35">
      <c r="A2" s="8"/>
      <c r="C2" s="239"/>
      <c r="D2" s="239"/>
      <c r="E2" s="239"/>
      <c r="F2" s="239"/>
      <c r="G2" s="239"/>
      <c r="H2" s="239"/>
      <c r="I2" s="239"/>
      <c r="J2" s="239"/>
      <c r="M2" s="8"/>
    </row>
    <row r="3" spans="1:13" ht="20.25" x14ac:dyDescent="0.3">
      <c r="A3" s="8"/>
      <c r="C3" s="248"/>
      <c r="D3" s="239"/>
      <c r="E3" s="239"/>
      <c r="F3" s="239"/>
      <c r="G3" s="239"/>
      <c r="H3" s="239"/>
      <c r="I3" s="239"/>
      <c r="J3" s="239"/>
      <c r="M3" s="8"/>
    </row>
    <row r="4" spans="1:13" ht="20.25" x14ac:dyDescent="0.3">
      <c r="A4" s="8"/>
      <c r="C4" s="249" t="s">
        <v>85</v>
      </c>
      <c r="I4" s="239"/>
      <c r="J4" s="239"/>
      <c r="M4" s="8"/>
    </row>
    <row r="5" spans="1:13" ht="20.25" x14ac:dyDescent="0.3">
      <c r="A5" s="8"/>
      <c r="C5" s="218"/>
      <c r="I5" s="239"/>
      <c r="J5" s="239"/>
      <c r="M5" s="8"/>
    </row>
    <row r="6" spans="1:13" ht="21" thickBot="1" x14ac:dyDescent="0.35">
      <c r="A6" s="8"/>
      <c r="C6" s="219"/>
      <c r="I6" s="239"/>
      <c r="J6" s="239"/>
      <c r="M6" s="8"/>
    </row>
    <row r="7" spans="1:13" ht="20.25" x14ac:dyDescent="0.3">
      <c r="A7" s="8"/>
      <c r="C7" s="241" t="s">
        <v>81</v>
      </c>
      <c r="D7" s="239" t="s">
        <v>5</v>
      </c>
      <c r="E7" s="239"/>
      <c r="F7" s="239"/>
      <c r="G7" s="239"/>
      <c r="H7" s="239"/>
      <c r="I7" s="246" t="s">
        <v>82</v>
      </c>
      <c r="J7" s="239"/>
      <c r="M7" s="8"/>
    </row>
    <row r="8" spans="1:13" ht="20.25" x14ac:dyDescent="0.3">
      <c r="A8" s="8"/>
      <c r="C8" s="17" t="s">
        <v>84</v>
      </c>
      <c r="D8" s="239"/>
      <c r="E8" s="239"/>
      <c r="F8" s="239"/>
      <c r="G8" s="239"/>
      <c r="H8" s="239"/>
      <c r="I8" s="239"/>
      <c r="J8" s="239"/>
      <c r="M8" s="8"/>
    </row>
    <row r="9" spans="1:13" ht="20.25" x14ac:dyDescent="0.3">
      <c r="A9" s="8"/>
      <c r="C9" s="37" t="s">
        <v>83</v>
      </c>
      <c r="D9" s="239"/>
      <c r="E9" s="239"/>
      <c r="F9" s="239"/>
      <c r="G9" s="239"/>
      <c r="H9" s="239"/>
      <c r="I9" s="239"/>
      <c r="J9" s="239"/>
      <c r="M9" s="8"/>
    </row>
    <row r="10" spans="1:13" ht="20.25" x14ac:dyDescent="0.3">
      <c r="A10" s="8"/>
      <c r="C10" s="239"/>
      <c r="D10" s="239"/>
      <c r="E10" s="239"/>
      <c r="F10" s="239"/>
      <c r="G10" s="239"/>
      <c r="H10" s="239"/>
      <c r="M10" s="8"/>
    </row>
    <row r="11" spans="1:13" ht="20.25" x14ac:dyDescent="0.3">
      <c r="A11" s="8"/>
      <c r="D11" s="239"/>
      <c r="E11" s="239"/>
      <c r="F11" s="239"/>
      <c r="G11" s="239"/>
      <c r="H11" s="239"/>
      <c r="M11" s="8"/>
    </row>
    <row r="12" spans="1:13" ht="20.25" x14ac:dyDescent="0.3">
      <c r="A12" s="8"/>
      <c r="D12" s="239"/>
      <c r="E12" s="239"/>
      <c r="F12" s="239"/>
      <c r="G12" s="239"/>
      <c r="H12" s="239"/>
      <c r="M12" s="8"/>
    </row>
    <row r="13" spans="1:13" ht="20.25" x14ac:dyDescent="0.3">
      <c r="A13" s="8"/>
      <c r="C13" s="239"/>
      <c r="D13" s="239"/>
      <c r="E13" s="239"/>
      <c r="F13" s="239"/>
      <c r="G13" s="239"/>
      <c r="H13" s="239"/>
      <c r="M13" s="8"/>
    </row>
    <row r="14" spans="1:13" ht="20.25" x14ac:dyDescent="0.3">
      <c r="A14" s="8"/>
      <c r="C14" s="239" t="s">
        <v>80</v>
      </c>
      <c r="D14" s="239"/>
      <c r="E14" s="239"/>
      <c r="F14" s="239"/>
      <c r="G14" s="239"/>
      <c r="H14" s="239"/>
      <c r="M14" s="8"/>
    </row>
    <row r="15" spans="1:13" ht="20.25" x14ac:dyDescent="0.3">
      <c r="A15" s="8"/>
      <c r="C15" s="240" t="s">
        <v>16</v>
      </c>
      <c r="D15" s="240"/>
      <c r="E15" s="240"/>
      <c r="F15" s="240"/>
      <c r="G15" s="240"/>
      <c r="H15" s="240"/>
      <c r="I15" s="240"/>
      <c r="J15" s="239"/>
      <c r="M15" s="8"/>
    </row>
    <row r="16" spans="1:13" x14ac:dyDescent="0.2">
      <c r="A16" s="8"/>
      <c r="M16" s="8"/>
    </row>
    <row r="17" spans="1:13" x14ac:dyDescent="0.2">
      <c r="A17" s="8"/>
      <c r="M17" s="8"/>
    </row>
    <row r="18" spans="1:13" x14ac:dyDescent="0.2">
      <c r="A18" s="8"/>
      <c r="M18" s="8"/>
    </row>
    <row r="19" spans="1:13" x14ac:dyDescent="0.2">
      <c r="A19" s="8"/>
      <c r="M19" s="8"/>
    </row>
    <row r="20" spans="1:13" x14ac:dyDescent="0.2">
      <c r="A20" s="8"/>
      <c r="M20" s="8"/>
    </row>
    <row r="21" spans="1:13" x14ac:dyDescent="0.2">
      <c r="A21" s="8"/>
      <c r="M21" s="8"/>
    </row>
    <row r="22" spans="1:13" x14ac:dyDescent="0.2">
      <c r="A22" s="8"/>
      <c r="M22" s="8"/>
    </row>
    <row r="23" spans="1:13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</sheetData>
  <phoneticPr fontId="2" type="noConversion"/>
  <hyperlinks>
    <hyperlink ref="C15:I15" r:id="rId1" display="Curso de Extensão  Materiais Virtuais Interativos - Unijuí e NTE/Ijuí - RS"/>
  </hyperlinks>
  <pageMargins left="0.78740157499999996" right="0.78740157499999996" top="0.984251969" bottom="0.984251969" header="0.49212598499999999" footer="0.49212598499999999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Introdução</vt:lpstr>
      <vt:lpstr>Exem_D(A,B)</vt:lpstr>
      <vt:lpstr>Exem_Área_tri</vt:lpstr>
      <vt:lpstr>Exer_distância e área</vt:lpstr>
      <vt:lpstr>Equação da Reta1</vt:lpstr>
      <vt:lpstr>ou Equação da Reta2</vt:lpstr>
      <vt:lpstr>Autoria</vt:lpstr>
    </vt:vector>
  </TitlesOfParts>
  <Company>Leticia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Tania Michel Pereira</cp:lastModifiedBy>
  <cp:lastPrinted>2010-08-09T19:46:42Z</cp:lastPrinted>
  <dcterms:created xsi:type="dcterms:W3CDTF">2010-08-09T19:37:24Z</dcterms:created>
  <dcterms:modified xsi:type="dcterms:W3CDTF">2023-09-22T17:17:41Z</dcterms:modified>
</cp:coreProperties>
</file>