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fatima\"/>
    </mc:Choice>
  </mc:AlternateContent>
  <xr:revisionPtr revIDLastSave="0" documentId="8_{96059BA5-7230-469E-936E-F0A4BB7B07F9}" xr6:coauthVersionLast="47" xr6:coauthVersionMax="47" xr10:uidLastSave="{00000000-0000-0000-0000-000000000000}"/>
  <bookViews>
    <workbookView xWindow="-120" yWindow="-120" windowWidth="20730" windowHeight="11040" activeTab="5"/>
  </bookViews>
  <sheets>
    <sheet name="APLICAÇÃO" sheetId="5" r:id="rId1"/>
    <sheet name="EXEMPLO" sheetId="4" r:id="rId2"/>
    <sheet name="EXERCÍCIO PORCENTAGEM" sheetId="1" r:id="rId3"/>
    <sheet name="EXERCÍCIO JUROS" sheetId="2" r:id="rId4"/>
    <sheet name="INVESTIGAÇÃO" sheetId="3" r:id="rId5"/>
    <sheet name="CRÉDITO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" i="1" l="1"/>
  <c r="C27" i="3"/>
  <c r="D23" i="3"/>
  <c r="C19" i="3"/>
  <c r="C15" i="3"/>
  <c r="D11" i="3"/>
  <c r="D10" i="3"/>
  <c r="D9" i="3"/>
  <c r="D8" i="3"/>
  <c r="D7" i="3"/>
  <c r="D6" i="3"/>
  <c r="E17" i="2"/>
  <c r="H9" i="2"/>
  <c r="E9" i="2"/>
  <c r="B9" i="2"/>
  <c r="X24" i="1"/>
  <c r="S24" i="1"/>
  <c r="N24" i="1"/>
  <c r="I24" i="1"/>
  <c r="D24" i="1"/>
  <c r="X23" i="1"/>
  <c r="S23" i="1"/>
  <c r="N23" i="1"/>
  <c r="I23" i="1"/>
  <c r="D23" i="1"/>
  <c r="X22" i="1"/>
  <c r="S22" i="1"/>
  <c r="N22" i="1"/>
  <c r="I22" i="1"/>
  <c r="D22" i="1"/>
  <c r="X21" i="1"/>
  <c r="S21" i="1"/>
  <c r="N21" i="1"/>
  <c r="I21" i="1"/>
  <c r="D21" i="1"/>
  <c r="X20" i="1"/>
  <c r="S20" i="1"/>
  <c r="N20" i="1"/>
  <c r="I20" i="1"/>
  <c r="D20" i="1"/>
  <c r="X19" i="1"/>
  <c r="S19" i="1"/>
  <c r="N19" i="1"/>
  <c r="I19" i="1"/>
  <c r="D19" i="1"/>
  <c r="X18" i="1"/>
  <c r="S18" i="1"/>
  <c r="N18" i="1"/>
  <c r="I18" i="1"/>
  <c r="D18" i="1"/>
  <c r="X17" i="1"/>
  <c r="S17" i="1"/>
  <c r="N17" i="1"/>
  <c r="I17" i="1"/>
  <c r="D17" i="1"/>
  <c r="X16" i="1"/>
  <c r="S16" i="1"/>
  <c r="N16" i="1"/>
  <c r="I16" i="1"/>
  <c r="D16" i="1"/>
  <c r="X15" i="1"/>
  <c r="S15" i="1"/>
  <c r="N15" i="1"/>
  <c r="I15" i="1"/>
  <c r="D15" i="1"/>
  <c r="X14" i="1"/>
  <c r="S14" i="1"/>
  <c r="N14" i="1"/>
  <c r="I14" i="1"/>
  <c r="D14" i="1"/>
  <c r="X13" i="1"/>
  <c r="S13" i="1"/>
  <c r="N13" i="1"/>
  <c r="I13" i="1"/>
  <c r="D13" i="1"/>
  <c r="X12" i="1"/>
  <c r="S12" i="1"/>
  <c r="N12" i="1"/>
  <c r="I12" i="1"/>
  <c r="D12" i="1"/>
  <c r="X11" i="1"/>
  <c r="S11" i="1"/>
  <c r="N11" i="1"/>
  <c r="I11" i="1"/>
  <c r="D11" i="1"/>
  <c r="X10" i="1"/>
  <c r="S10" i="1"/>
  <c r="N10" i="1"/>
  <c r="I10" i="1"/>
  <c r="D10" i="1"/>
  <c r="X9" i="1"/>
  <c r="S9" i="1"/>
  <c r="N9" i="1"/>
  <c r="I9" i="1"/>
  <c r="D9" i="1"/>
  <c r="X8" i="1"/>
  <c r="S8" i="1"/>
  <c r="N8" i="1"/>
  <c r="I8" i="1"/>
  <c r="D8" i="1"/>
  <c r="X7" i="1"/>
  <c r="S7" i="1"/>
  <c r="N7" i="1"/>
  <c r="I7" i="1"/>
  <c r="D7" i="1"/>
  <c r="X6" i="1"/>
  <c r="S6" i="1"/>
  <c r="N6" i="1"/>
  <c r="I6" i="1"/>
  <c r="D6" i="1"/>
  <c r="X5" i="1"/>
  <c r="S5" i="1"/>
  <c r="N5" i="1"/>
  <c r="I5" i="1"/>
  <c r="D5" i="1"/>
</calcChain>
</file>

<file path=xl/sharedStrings.xml><?xml version="1.0" encoding="utf-8"?>
<sst xmlns="http://schemas.openxmlformats.org/spreadsheetml/2006/main" count="330" uniqueCount="112">
  <si>
    <t>%</t>
  </si>
  <si>
    <t>=</t>
  </si>
  <si>
    <t>Calculando juros</t>
  </si>
  <si>
    <t>Calculando o tempo</t>
  </si>
  <si>
    <t>Calculando o capital</t>
  </si>
  <si>
    <t>capital</t>
  </si>
  <si>
    <t>taxa (ao mês)</t>
  </si>
  <si>
    <t xml:space="preserve">juros </t>
  </si>
  <si>
    <t>tempo (meses)</t>
  </si>
  <si>
    <t>juros</t>
  </si>
  <si>
    <t>Calculando a taxa</t>
  </si>
  <si>
    <t>Quanto é:</t>
  </si>
  <si>
    <t>10% de 300?</t>
  </si>
  <si>
    <t>25% de 500?</t>
  </si>
  <si>
    <t>20% de 150?</t>
  </si>
  <si>
    <t>18% de 1100?</t>
  </si>
  <si>
    <t>13% de 1560?</t>
  </si>
  <si>
    <t>50% de 1255?</t>
  </si>
  <si>
    <t>Um capital de R$ 5000,00 é aplicado por 3 meses à taxa de 2% ao mês. Qual é o valor dos juros a serem cobrados?</t>
  </si>
  <si>
    <t>Qual é o capital que aplicado à uma taxa de 4% ao mês durante 8 meses tem um rendimento de R$4800,00 de juros?</t>
  </si>
  <si>
    <t>Um capital de R$18500,00 é aplicado durante 1 ano, obtendo-se assim, juros de R$4440,00. Qual foi a taxa mensal?</t>
  </si>
  <si>
    <t>Durante quanto tempo (em meses) se deve aplicar um capital de R$25000,00 à uma taxa de 3,5% am para que se tenha juros de R$7875,00?</t>
  </si>
  <si>
    <t>Encontre as porcentagens colocando na célula rosa um certo valor.</t>
  </si>
  <si>
    <t>Para porcentagens acima de 100%, colocar a porcentagem desejada na célula verde.</t>
  </si>
  <si>
    <t xml:space="preserve">Colocar valores nas células verdes para obter a variável desejada. </t>
  </si>
  <si>
    <t>Colocar o resultado de cada questão na célula verde.</t>
  </si>
  <si>
    <t xml:space="preserve">APLICAÇÃO  </t>
  </si>
  <si>
    <t>Uma pessoa vai fazer uma compra no valor de R$ 4.000,00 , usando o que tem depositado</t>
  </si>
  <si>
    <t>financeiro, qual o plano de pagamento é o mais vantajoso:</t>
  </si>
  <si>
    <t>* pagar à vista;</t>
  </si>
  <si>
    <t>ou</t>
  </si>
  <si>
    <t>* pagar em duas prestações iguais de R$ 2.005,00 cada uma.</t>
  </si>
  <si>
    <t xml:space="preserve">na cardeneta de poupança, que está rendendo 1% ao mês. Ela quer saber, do ponto de vista </t>
  </si>
  <si>
    <t>Analisando a situação-problema temos:</t>
  </si>
  <si>
    <t xml:space="preserve">juros compostos, após o pagamento da primeira prestação sobrará a quantia de R$ 1.995,00, que renderá </t>
  </si>
  <si>
    <t>juros de 1% até o pagamento da segunda prestação.</t>
  </si>
  <si>
    <t>Veja:</t>
  </si>
  <si>
    <t>1% de 1995 = 19,95</t>
  </si>
  <si>
    <t>M = 1995 + 19,95 = 2014,95</t>
  </si>
  <si>
    <t>2014,95 - 2005 = 9,95</t>
  </si>
  <si>
    <t>*Pagando à vista: toda quantia de R$ 4.000,00 será gasta (sobrará 0)</t>
  </si>
  <si>
    <t xml:space="preserve">*Pagando em duas prestações de R$ 2.005,00: como a cardeneta de poupança utiliza o sistema de </t>
  </si>
  <si>
    <t xml:space="preserve">45 % de 60 = ? </t>
  </si>
  <si>
    <t>45% de 60 = ?</t>
  </si>
  <si>
    <t>como 45 % = 0,45, temos que:</t>
  </si>
  <si>
    <t>EXEMPLOS COM PORCENTAGEM</t>
  </si>
  <si>
    <t xml:space="preserve">Logo: </t>
  </si>
  <si>
    <t>45% de 60 = 27</t>
  </si>
  <si>
    <t>1º exemplo:</t>
  </si>
  <si>
    <t>2º exemplo:</t>
  </si>
  <si>
    <t>80% de quanto dá 28?</t>
  </si>
  <si>
    <t>Qual é o valor de 45% de 60?</t>
  </si>
  <si>
    <t>80% de ? = 28</t>
  </si>
  <si>
    <t>3º exemplo:</t>
  </si>
  <si>
    <t>A quantia de R$36,00 corresponde a quanto por cento (%) de R$120,00?</t>
  </si>
  <si>
    <t>? % de 120 = 36</t>
  </si>
  <si>
    <t>Logo:</t>
  </si>
  <si>
    <t>80% de 35 = 28</t>
  </si>
  <si>
    <t>R$ 36,00 corresponde a 30% de R$120,00</t>
  </si>
  <si>
    <t>EXERCÍCIO ENVOLVENDO PORCENTAGENS</t>
  </si>
  <si>
    <t>EXERCÍCIOS ENVOLVENDO JUROS, CAPITAL, TAXA E TEMPO</t>
  </si>
  <si>
    <t>INVESTIGAÇÃO</t>
  </si>
  <si>
    <t>ESCOLA ESTADUIAL PROFESSORA MARIA LEONOR NÁSSER</t>
  </si>
  <si>
    <t>"O USO DA INFORMÁTICA NO ENSINO DA MATEMÁTICA NA EDUCAÇÃO BÁSICA"</t>
  </si>
  <si>
    <t>JACUÍ MG</t>
  </si>
  <si>
    <t>CRÉDITOS</t>
  </si>
  <si>
    <t>Fatima Augusta Pellozo Batista Násser</t>
  </si>
  <si>
    <t>Ronaldo França de Vasconcelos</t>
  </si>
  <si>
    <t>Sandra Alvina dos Reis</t>
  </si>
  <si>
    <t>Nilvanda Bueno Rosa Reis</t>
  </si>
  <si>
    <t xml:space="preserve">Este trabalho foi revisado pela acadêmica </t>
  </si>
  <si>
    <t>Silvia Cristina Heck</t>
  </si>
  <si>
    <t>* Conversar com os educandos sobre as hipóteses que existem em rendimentos com dinheiro, quais as formas que devem ser analisadas para se fazer um bom negócio.</t>
  </si>
  <si>
    <t>Assim que for resolvido este exemplo, cada educando deverá dar uma sugestão de um exercício a ser resolvido usando juros, após terem montado o probleminha ele poderá socializar e resolver ele juntamente com a turma.</t>
  </si>
  <si>
    <t>Exemplo:</t>
  </si>
  <si>
    <t>Se a família depositar na poupança, um valor referente a R$ 20.000,00 com o juro de 2% ao mês, qual será o rendimento em 6 meses dessa família?
Cálculo:</t>
  </si>
  <si>
    <t xml:space="preserve">C= 20 000            capital
</t>
  </si>
  <si>
    <t xml:space="preserve"> i= 2% ao mês, 24% ao ano (0,24)       juro</t>
  </si>
  <si>
    <t>t= 6 meses (0,5)            tempo</t>
  </si>
  <si>
    <t>M= C. (l+i)t</t>
  </si>
  <si>
    <t xml:space="preserve">M = 20 000.(1,24)0,5 
M = 20 000.1,11
M = 22 200,00 rendimento da poupança
</t>
  </si>
  <si>
    <t>OBS: Para utilizar a porcentagem poderia partir de um probleminha e iniciar uma</t>
  </si>
  <si>
    <t>discussão sobre ele, resolvendo-o e obtendo um melhor aproveitamento sobre o conteúdo.</t>
  </si>
  <si>
    <t>Exemplo proposto para que os educandos resolvam:</t>
  </si>
  <si>
    <t xml:space="preserve">Um empregado ganha 500 reais por mês, o seu chefe disse a ele que ele </t>
  </si>
  <si>
    <t>terá um aumento de 10% no valor do seu salário no próximo mês. Sendo assim qual será</t>
  </si>
  <si>
    <t>o valor do salário do funcionário no próximo mês?</t>
  </si>
  <si>
    <t>Solução</t>
  </si>
  <si>
    <r>
      <rPr>
        <b/>
        <sz val="10"/>
        <rFont val="Arial"/>
        <family val="2"/>
      </rPr>
      <t>PROBLEMA DE EXPLORAÇÃO</t>
    </r>
    <r>
      <rPr>
        <sz val="10"/>
        <rFont val="Arial"/>
        <family val="2"/>
      </rPr>
      <t>:</t>
    </r>
  </si>
  <si>
    <t>500—–100%</t>
  </si>
  <si>
    <t>X ——–10%</t>
  </si>
  <si>
    <t>100X = 5000</t>
  </si>
  <si>
    <t>X= 50 reais</t>
  </si>
  <si>
    <t>Tendo um probleminha como iniciação, os educandos serão desafiados a pensar como se resolve</t>
  </si>
  <si>
    <t>podendo encontrar mais de uma maneira, não ganhando o exemplo pronto.</t>
  </si>
  <si>
    <t>Família Silva</t>
  </si>
  <si>
    <r>
      <rPr>
        <b/>
        <sz val="14"/>
        <rFont val="Arial"/>
        <family val="2"/>
      </rPr>
      <t>Renda Mensal da família Silva:</t>
    </r>
    <r>
      <rPr>
        <b/>
        <sz val="12"/>
        <rFont val="Arial"/>
        <family val="2"/>
      </rPr>
      <t xml:space="preserve"> </t>
    </r>
  </si>
  <si>
    <t xml:space="preserve">Despesas fixas ao mês:              R$ 2.858,89
</t>
  </si>
  <si>
    <t>Despesas supérfluas:                 R$ 400,00</t>
  </si>
  <si>
    <r>
      <rPr>
        <b/>
        <sz val="14"/>
        <rFont val="Arial"/>
        <family val="2"/>
      </rPr>
      <t>Total de gastos:                          R$ 3.258,89</t>
    </r>
    <r>
      <rPr>
        <b/>
        <sz val="12"/>
        <rFont val="Arial"/>
        <family val="2"/>
      </rPr>
      <t xml:space="preserve">
</t>
    </r>
  </si>
  <si>
    <r>
      <rPr>
        <b/>
        <sz val="14"/>
        <rFont val="Arial"/>
        <family val="2"/>
      </rPr>
      <t>Saldo disponível:                        R$ 541,11</t>
    </r>
    <r>
      <rPr>
        <b/>
        <sz val="12"/>
        <rFont val="Arial"/>
        <family val="2"/>
      </rPr>
      <t xml:space="preserve">
</t>
    </r>
  </si>
  <si>
    <t>OBS: A partir da análise desta família e de seus gastos, a professora pode partir de uma situação-problema mais real, dando alguns exercícios para os alunos analisarem.</t>
  </si>
  <si>
    <t>Exercícios:</t>
  </si>
  <si>
    <t xml:space="preserve">A família Silva resolveu aplicar o saldo disponível do mês em uma conta poupança no Banco do Brasil. </t>
  </si>
  <si>
    <t>Sendo o juro de 0,6% ao mês, qual será o rendimento mensal do saldo de R$ 541,11.</t>
  </si>
  <si>
    <t>Qual a porcentagem que sobra por mês do salário da família Silva?</t>
  </si>
  <si>
    <t>Qual a porcentagem da renda que a família gasta por mês para pagar o estudo do filho?</t>
  </si>
  <si>
    <t>Qual a porcentagem que eles gastam do seu salário para pagar somente as contas fixas?</t>
  </si>
  <si>
    <r>
      <t>Logo, o segundo plano de pagamento é o melhor, pois ainda sobrará a quantia de</t>
    </r>
    <r>
      <rPr>
        <b/>
        <sz val="14"/>
        <rFont val="Arial"/>
        <family val="2"/>
      </rPr>
      <t xml:space="preserve"> R$ 9,95</t>
    </r>
    <r>
      <rPr>
        <sz val="14"/>
        <rFont val="Arial"/>
        <family val="2"/>
      </rPr>
      <t>.</t>
    </r>
  </si>
  <si>
    <t xml:space="preserve">Equipe de produção do projeto O uso da informática para </t>
  </si>
  <si>
    <t>o ensino da matemática na educação básica</t>
  </si>
  <si>
    <t>Maria Augusta Sakis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</si>
</sst>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164" formatCode="&quot;R$ &quot;#,##0.00"/>
  </numFmts>
  <fonts count="26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6"/>
      <color indexed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20"/>
      <name val="Arial"/>
      <family val="2"/>
    </font>
    <font>
      <b/>
      <sz val="20"/>
      <color indexed="52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6"/>
      <color theme="4" tint="-0.499984740745262"/>
      <name val="Arial"/>
      <family val="2"/>
    </font>
    <font>
      <sz val="10"/>
      <color theme="5" tint="-0.499984740745262"/>
      <name val="Arial"/>
      <family val="2"/>
    </font>
    <font>
      <sz val="14"/>
      <color theme="5" tint="-0.499984740745262"/>
      <name val="Arial"/>
      <family val="2"/>
    </font>
    <font>
      <sz val="14"/>
      <color rgb="FF000000"/>
      <name val="Century Schoolbook"/>
      <family val="1"/>
    </font>
    <font>
      <sz val="24"/>
      <color rgb="FFAB0043"/>
      <name val="Century Schoolbook"/>
      <family val="1"/>
    </font>
    <font>
      <b/>
      <sz val="12"/>
      <color theme="4" tint="-0.499984740745262"/>
      <name val="Arial"/>
      <family val="2"/>
    </font>
    <font>
      <b/>
      <sz val="16"/>
      <color theme="4" tint="-0.499984740745262"/>
      <name val="Arial"/>
      <family val="2"/>
    </font>
    <font>
      <b/>
      <sz val="20"/>
      <color theme="4" tint="-0.499984740745262"/>
      <name val="Arial"/>
      <family val="2"/>
    </font>
    <font>
      <b/>
      <sz val="16"/>
      <color theme="4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34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57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64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57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57"/>
      </top>
      <bottom style="thick">
        <color indexed="57"/>
      </bottom>
      <diagonal/>
    </border>
    <border>
      <left/>
      <right/>
      <top style="thick">
        <color indexed="57"/>
      </top>
      <bottom style="thick">
        <color indexed="57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0" fillId="2" borderId="0" xfId="0" applyFill="1"/>
    <xf numFmtId="0" fontId="12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2" fillId="3" borderId="1" xfId="0" applyFont="1" applyFill="1" applyBorder="1"/>
    <xf numFmtId="164" fontId="2" fillId="3" borderId="1" xfId="0" applyNumberFormat="1" applyFont="1" applyFill="1" applyBorder="1"/>
    <xf numFmtId="10" fontId="2" fillId="3" borderId="1" xfId="0" applyNumberFormat="1" applyFont="1" applyFill="1" applyBorder="1"/>
    <xf numFmtId="2" fontId="2" fillId="3" borderId="1" xfId="0" applyNumberFormat="1" applyFont="1" applyFill="1" applyBorder="1"/>
    <xf numFmtId="1" fontId="2" fillId="3" borderId="0" xfId="0" applyNumberFormat="1" applyFont="1" applyFill="1"/>
    <xf numFmtId="164" fontId="2" fillId="4" borderId="1" xfId="0" applyNumberFormat="1" applyFont="1" applyFill="1" applyBorder="1"/>
    <xf numFmtId="10" fontId="2" fillId="4" borderId="1" xfId="0" applyNumberFormat="1" applyFont="1" applyFill="1" applyBorder="1"/>
    <xf numFmtId="0" fontId="2" fillId="4" borderId="1" xfId="0" applyFont="1" applyFill="1" applyBorder="1"/>
    <xf numFmtId="0" fontId="2" fillId="3" borderId="2" xfId="0" applyFont="1" applyFill="1" applyBorder="1" applyAlignment="1"/>
    <xf numFmtId="0" fontId="2" fillId="3" borderId="0" xfId="0" applyFont="1" applyFill="1" applyBorder="1" applyAlignment="1"/>
    <xf numFmtId="0" fontId="3" fillId="3" borderId="3" xfId="0" applyNumberFormat="1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0" fontId="3" fillId="3" borderId="4" xfId="0" quotePrefix="1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left"/>
    </xf>
    <xf numFmtId="0" fontId="3" fillId="3" borderId="4" xfId="0" applyNumberFormat="1" applyFont="1" applyFill="1" applyBorder="1"/>
    <xf numFmtId="0" fontId="3" fillId="3" borderId="5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0" fontId="3" fillId="3" borderId="0" xfId="0" quotePrefix="1" applyNumberFormat="1" applyFont="1" applyFill="1" applyBorder="1" applyAlignment="1">
      <alignment horizontal="center"/>
    </xf>
    <xf numFmtId="0" fontId="4" fillId="3" borderId="0" xfId="0" applyNumberFormat="1" applyFont="1" applyFill="1" applyBorder="1" applyAlignment="1">
      <alignment horizontal="left"/>
    </xf>
    <xf numFmtId="0" fontId="3" fillId="3" borderId="0" xfId="0" applyNumberFormat="1" applyFont="1" applyFill="1" applyBorder="1"/>
    <xf numFmtId="0" fontId="4" fillId="3" borderId="6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3" borderId="2" xfId="0" quotePrefix="1" applyNumberFormat="1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left"/>
    </xf>
    <xf numFmtId="0" fontId="3" fillId="3" borderId="2" xfId="0" applyNumberFormat="1" applyFont="1" applyFill="1" applyBorder="1"/>
    <xf numFmtId="0" fontId="4" fillId="3" borderId="8" xfId="0" applyNumberFormat="1" applyFont="1" applyFill="1" applyBorder="1" applyAlignment="1">
      <alignment horizontal="left"/>
    </xf>
    <xf numFmtId="0" fontId="8" fillId="3" borderId="0" xfId="0" applyFont="1" applyFill="1" applyBorder="1" applyAlignment="1"/>
    <xf numFmtId="0" fontId="2" fillId="3" borderId="0" xfId="0" applyFont="1" applyFill="1" applyAlignment="1">
      <alignment horizontal="left"/>
    </xf>
    <xf numFmtId="0" fontId="17" fillId="3" borderId="2" xfId="0" applyFont="1" applyFill="1" applyBorder="1" applyAlignment="1"/>
    <xf numFmtId="0" fontId="3" fillId="5" borderId="9" xfId="0" applyFont="1" applyFill="1" applyBorder="1"/>
    <xf numFmtId="0" fontId="3" fillId="5" borderId="10" xfId="0" applyFont="1" applyFill="1" applyBorder="1"/>
    <xf numFmtId="0" fontId="3" fillId="5" borderId="11" xfId="0" quotePrefix="1" applyFont="1" applyFill="1" applyBorder="1"/>
    <xf numFmtId="0" fontId="3" fillId="5" borderId="12" xfId="0" applyFont="1" applyFill="1" applyBorder="1"/>
    <xf numFmtId="0" fontId="0" fillId="3" borderId="0" xfId="0" applyFill="1"/>
    <xf numFmtId="0" fontId="18" fillId="3" borderId="0" xfId="0" applyFont="1" applyFill="1"/>
    <xf numFmtId="0" fontId="11" fillId="3" borderId="0" xfId="0" applyFont="1" applyFill="1"/>
    <xf numFmtId="0" fontId="19" fillId="3" borderId="5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 wrapText="1"/>
    </xf>
    <xf numFmtId="0" fontId="16" fillId="3" borderId="5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16" fillId="3" borderId="5" xfId="0" applyFont="1" applyFill="1" applyBorder="1" applyAlignment="1">
      <alignment wrapText="1"/>
    </xf>
    <xf numFmtId="0" fontId="20" fillId="3" borderId="5" xfId="0" applyFont="1" applyFill="1" applyBorder="1" applyAlignment="1">
      <alignment horizontal="left" indent="2" readingOrder="1"/>
    </xf>
    <xf numFmtId="0" fontId="0" fillId="3" borderId="7" xfId="0" applyFill="1" applyBorder="1"/>
    <xf numFmtId="0" fontId="0" fillId="3" borderId="2" xfId="0" applyFill="1" applyBorder="1"/>
    <xf numFmtId="0" fontId="0" fillId="3" borderId="8" xfId="0" applyFill="1" applyBorder="1"/>
    <xf numFmtId="0" fontId="10" fillId="3" borderId="0" xfId="0" applyFont="1" applyFill="1"/>
    <xf numFmtId="0" fontId="9" fillId="3" borderId="0" xfId="0" applyFont="1" applyFill="1"/>
    <xf numFmtId="0" fontId="3" fillId="6" borderId="13" xfId="0" applyFont="1" applyFill="1" applyBorder="1" applyAlignment="1"/>
    <xf numFmtId="0" fontId="2" fillId="7" borderId="5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0" fillId="7" borderId="5" xfId="0" applyFont="1" applyFill="1" applyBorder="1"/>
    <xf numFmtId="0" fontId="11" fillId="7" borderId="5" xfId="0" applyFont="1" applyFill="1" applyBorder="1"/>
    <xf numFmtId="0" fontId="9" fillId="7" borderId="5" xfId="0" applyFont="1" applyFill="1" applyBorder="1"/>
    <xf numFmtId="0" fontId="14" fillId="7" borderId="5" xfId="0" applyFont="1" applyFill="1" applyBorder="1"/>
    <xf numFmtId="0" fontId="2" fillId="7" borderId="7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10" fillId="7" borderId="3" xfId="0" applyFont="1" applyFill="1" applyBorder="1"/>
    <xf numFmtId="0" fontId="9" fillId="7" borderId="4" xfId="0" applyFont="1" applyFill="1" applyBorder="1"/>
    <xf numFmtId="0" fontId="10" fillId="7" borderId="4" xfId="0" applyFont="1" applyFill="1" applyBorder="1"/>
    <xf numFmtId="0" fontId="9" fillId="7" borderId="13" xfId="0" applyFont="1" applyFill="1" applyBorder="1"/>
    <xf numFmtId="0" fontId="9" fillId="7" borderId="0" xfId="0" applyFont="1" applyFill="1" applyBorder="1"/>
    <xf numFmtId="0" fontId="9" fillId="7" borderId="6" xfId="0" applyFont="1" applyFill="1" applyBorder="1"/>
    <xf numFmtId="0" fontId="11" fillId="7" borderId="0" xfId="0" applyFont="1" applyFill="1" applyBorder="1"/>
    <xf numFmtId="0" fontId="11" fillId="7" borderId="6" xfId="0" applyFont="1" applyFill="1" applyBorder="1"/>
    <xf numFmtId="0" fontId="10" fillId="7" borderId="5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1" fillId="7" borderId="5" xfId="0" applyFont="1" applyFill="1" applyBorder="1" applyAlignment="1"/>
    <xf numFmtId="0" fontId="11" fillId="7" borderId="0" xfId="0" applyFont="1" applyFill="1" applyBorder="1" applyAlignment="1"/>
    <xf numFmtId="0" fontId="11" fillId="7" borderId="7" xfId="0" applyFont="1" applyFill="1" applyBorder="1"/>
    <xf numFmtId="0" fontId="11" fillId="7" borderId="2" xfId="0" applyFont="1" applyFill="1" applyBorder="1"/>
    <xf numFmtId="0" fontId="11" fillId="7" borderId="8" xfId="0" applyFont="1" applyFill="1" applyBorder="1"/>
    <xf numFmtId="0" fontId="11" fillId="7" borderId="4" xfId="0" applyFont="1" applyFill="1" applyBorder="1"/>
    <xf numFmtId="0" fontId="11" fillId="7" borderId="13" xfId="0" applyFont="1" applyFill="1" applyBorder="1"/>
    <xf numFmtId="0" fontId="10" fillId="7" borderId="0" xfId="0" applyFont="1" applyFill="1" applyBorder="1"/>
    <xf numFmtId="0" fontId="11" fillId="7" borderId="3" xfId="0" applyFont="1" applyFill="1" applyBorder="1"/>
    <xf numFmtId="0" fontId="10" fillId="7" borderId="6" xfId="0" applyFont="1" applyFill="1" applyBorder="1"/>
    <xf numFmtId="0" fontId="6" fillId="3" borderId="0" xfId="0" applyFont="1" applyFill="1"/>
    <xf numFmtId="0" fontId="6" fillId="3" borderId="0" xfId="0" applyFont="1" applyFill="1" applyAlignment="1"/>
    <xf numFmtId="0" fontId="6" fillId="8" borderId="14" xfId="0" applyFont="1" applyFill="1" applyBorder="1"/>
    <xf numFmtId="8" fontId="21" fillId="7" borderId="14" xfId="0" applyNumberFormat="1" applyFont="1" applyFill="1" applyBorder="1"/>
    <xf numFmtId="0" fontId="15" fillId="7" borderId="14" xfId="0" applyFont="1" applyFill="1" applyBorder="1" applyAlignment="1">
      <alignment wrapText="1"/>
    </xf>
    <xf numFmtId="0" fontId="15" fillId="7" borderId="14" xfId="0" applyFont="1" applyFill="1" applyBorder="1"/>
    <xf numFmtId="0" fontId="6" fillId="7" borderId="14" xfId="0" applyFont="1" applyFill="1" applyBorder="1" applyAlignment="1">
      <alignment wrapText="1"/>
    </xf>
    <xf numFmtId="0" fontId="9" fillId="3" borderId="0" xfId="0" applyFont="1" applyFill="1" applyBorder="1" applyAlignment="1"/>
    <xf numFmtId="0" fontId="6" fillId="3" borderId="0" xfId="0" applyFont="1" applyFill="1" applyBorder="1"/>
    <xf numFmtId="0" fontId="15" fillId="9" borderId="12" xfId="0" applyFont="1" applyFill="1" applyBorder="1" applyAlignment="1">
      <alignment horizontal="center"/>
    </xf>
    <xf numFmtId="0" fontId="15" fillId="3" borderId="15" xfId="0" applyFont="1" applyFill="1" applyBorder="1"/>
    <xf numFmtId="0" fontId="15" fillId="3" borderId="16" xfId="0" applyFont="1" applyFill="1" applyBorder="1" applyAlignment="1"/>
    <xf numFmtId="0" fontId="15" fillId="3" borderId="12" xfId="0" applyFont="1" applyFill="1" applyBorder="1" applyAlignment="1"/>
    <xf numFmtId="0" fontId="15" fillId="3" borderId="17" xfId="0" applyFont="1" applyFill="1" applyBorder="1"/>
    <xf numFmtId="0" fontId="16" fillId="3" borderId="10" xfId="0" applyFont="1" applyFill="1" applyBorder="1" applyAlignment="1"/>
    <xf numFmtId="0" fontId="6" fillId="3" borderId="6" xfId="0" applyFont="1" applyFill="1" applyBorder="1"/>
    <xf numFmtId="0" fontId="6" fillId="3" borderId="5" xfId="0" applyFont="1" applyFill="1" applyBorder="1"/>
    <xf numFmtId="0" fontId="15" fillId="3" borderId="0" xfId="0" applyFont="1" applyFill="1" applyBorder="1"/>
    <xf numFmtId="0" fontId="15" fillId="3" borderId="5" xfId="0" applyFont="1" applyFill="1" applyBorder="1"/>
    <xf numFmtId="0" fontId="6" fillId="3" borderId="0" xfId="0" applyFont="1" applyFill="1" applyBorder="1" applyAlignment="1"/>
    <xf numFmtId="0" fontId="6" fillId="3" borderId="6" xfId="0" applyFont="1" applyFill="1" applyBorder="1" applyAlignment="1"/>
    <xf numFmtId="0" fontId="15" fillId="3" borderId="18" xfId="0" applyFont="1" applyFill="1" applyBorder="1" applyAlignment="1"/>
    <xf numFmtId="0" fontId="15" fillId="3" borderId="19" xfId="0" applyFont="1" applyFill="1" applyBorder="1" applyAlignment="1"/>
    <xf numFmtId="0" fontId="9" fillId="3" borderId="6" xfId="0" applyFont="1" applyFill="1" applyBorder="1" applyAlignment="1"/>
    <xf numFmtId="0" fontId="3" fillId="3" borderId="0" xfId="0" applyFont="1" applyFill="1" applyBorder="1"/>
    <xf numFmtId="0" fontId="6" fillId="3" borderId="7" xfId="0" applyFont="1" applyFill="1" applyBorder="1"/>
    <xf numFmtId="0" fontId="6" fillId="3" borderId="2" xfId="0" applyFont="1" applyFill="1" applyBorder="1"/>
    <xf numFmtId="0" fontId="6" fillId="3" borderId="8" xfId="0" applyFont="1" applyFill="1" applyBorder="1"/>
    <xf numFmtId="0" fontId="22" fillId="5" borderId="4" xfId="0" applyFont="1" applyFill="1" applyBorder="1"/>
    <xf numFmtId="0" fontId="22" fillId="5" borderId="13" xfId="0" applyFont="1" applyFill="1" applyBorder="1"/>
    <xf numFmtId="0" fontId="16" fillId="3" borderId="20" xfId="0" applyFont="1" applyFill="1" applyBorder="1" applyAlignment="1"/>
    <xf numFmtId="0" fontId="15" fillId="3" borderId="21" xfId="0" applyFont="1" applyFill="1" applyBorder="1" applyAlignment="1"/>
    <xf numFmtId="0" fontId="15" fillId="3" borderId="22" xfId="0" applyFont="1" applyFill="1" applyBorder="1" applyAlignment="1"/>
    <xf numFmtId="0" fontId="2" fillId="3" borderId="5" xfId="0" applyFont="1" applyFill="1" applyBorder="1" applyAlignment="1"/>
    <xf numFmtId="0" fontId="2" fillId="3" borderId="0" xfId="0" applyFont="1" applyFill="1" applyBorder="1"/>
    <xf numFmtId="0" fontId="2" fillId="3" borderId="6" xfId="0" applyFont="1" applyFill="1" applyBorder="1" applyAlignment="1">
      <alignment horizontal="center"/>
    </xf>
    <xf numFmtId="0" fontId="23" fillId="3" borderId="7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5" xfId="0" applyFont="1" applyFill="1" applyBorder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/>
    <xf numFmtId="9" fontId="2" fillId="3" borderId="0" xfId="0" applyNumberFormat="1" applyFont="1" applyFill="1" applyBorder="1"/>
    <xf numFmtId="0" fontId="2" fillId="3" borderId="0" xfId="0" quotePrefix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quotePrefix="1" applyFont="1" applyFill="1" applyBorder="1"/>
    <xf numFmtId="0" fontId="8" fillId="3" borderId="5" xfId="0" applyFont="1" applyFill="1" applyBorder="1" applyAlignment="1"/>
    <xf numFmtId="0" fontId="2" fillId="3" borderId="7" xfId="0" applyFont="1" applyFill="1" applyBorder="1"/>
    <xf numFmtId="0" fontId="2" fillId="3" borderId="2" xfId="0" quotePrefix="1" applyFont="1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8" xfId="0" applyFont="1" applyFill="1" applyBorder="1"/>
    <xf numFmtId="0" fontId="3" fillId="6" borderId="4" xfId="0" applyFont="1" applyFill="1" applyBorder="1"/>
    <xf numFmtId="0" fontId="3" fillId="6" borderId="13" xfId="0" applyFont="1" applyFill="1" applyBorder="1"/>
    <xf numFmtId="0" fontId="3" fillId="3" borderId="5" xfId="0" applyFont="1" applyFill="1" applyBorder="1"/>
    <xf numFmtId="1" fontId="3" fillId="3" borderId="0" xfId="0" applyNumberFormat="1" applyFont="1" applyFill="1" applyBorder="1"/>
    <xf numFmtId="0" fontId="2" fillId="3" borderId="23" xfId="0" applyFont="1" applyFill="1" applyBorder="1"/>
    <xf numFmtId="10" fontId="2" fillId="4" borderId="24" xfId="0" applyNumberFormat="1" applyFont="1" applyFill="1" applyBorder="1"/>
    <xf numFmtId="164" fontId="2" fillId="4" borderId="24" xfId="0" applyNumberFormat="1" applyFont="1" applyFill="1" applyBorder="1"/>
    <xf numFmtId="0" fontId="2" fillId="4" borderId="24" xfId="0" applyFont="1" applyFill="1" applyBorder="1"/>
    <xf numFmtId="164" fontId="2" fillId="3" borderId="24" xfId="0" applyNumberFormat="1" applyFont="1" applyFill="1" applyBorder="1"/>
    <xf numFmtId="1" fontId="2" fillId="3" borderId="0" xfId="0" applyNumberFormat="1" applyFont="1" applyFill="1" applyBorder="1"/>
    <xf numFmtId="1" fontId="2" fillId="3" borderId="2" xfId="0" applyNumberFormat="1" applyFont="1" applyFill="1" applyBorder="1"/>
    <xf numFmtId="0" fontId="1" fillId="2" borderId="0" xfId="0" applyFont="1" applyFill="1"/>
    <xf numFmtId="0" fontId="13" fillId="5" borderId="3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 wrapText="1"/>
    </xf>
    <xf numFmtId="0" fontId="23" fillId="6" borderId="3" xfId="0" applyFont="1" applyFill="1" applyBorder="1" applyAlignment="1">
      <alignment horizontal="center"/>
    </xf>
    <xf numFmtId="0" fontId="23" fillId="6" borderId="4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23" fillId="10" borderId="25" xfId="0" applyNumberFormat="1" applyFont="1" applyFill="1" applyBorder="1" applyAlignment="1">
      <alignment horizontal="center"/>
    </xf>
    <xf numFmtId="0" fontId="17" fillId="10" borderId="26" xfId="0" applyFont="1" applyFill="1" applyBorder="1" applyAlignment="1"/>
    <xf numFmtId="0" fontId="17" fillId="10" borderId="27" xfId="0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24" fillId="6" borderId="3" xfId="0" applyFont="1" applyFill="1" applyBorder="1" applyAlignment="1">
      <alignment horizontal="center"/>
    </xf>
    <xf numFmtId="0" fontId="24" fillId="6" borderId="4" xfId="0" applyFont="1" applyFill="1" applyBorder="1" applyAlignment="1">
      <alignment horizontal="center"/>
    </xf>
    <xf numFmtId="0" fontId="25" fillId="6" borderId="25" xfId="0" applyFont="1" applyFill="1" applyBorder="1" applyAlignment="1">
      <alignment horizontal="center"/>
    </xf>
    <xf numFmtId="0" fontId="25" fillId="6" borderId="26" xfId="0" applyFont="1" applyFill="1" applyBorder="1" applyAlignment="1">
      <alignment horizontal="center"/>
    </xf>
    <xf numFmtId="0" fontId="25" fillId="6" borderId="2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5" fillId="3" borderId="23" xfId="0" applyFont="1" applyFill="1" applyBorder="1" applyAlignment="1"/>
    <xf numFmtId="0" fontId="2" fillId="3" borderId="24" xfId="0" applyFont="1" applyFill="1" applyBorder="1" applyAlignment="1"/>
    <xf numFmtId="0" fontId="24" fillId="6" borderId="5" xfId="0" applyFont="1" applyFill="1" applyBorder="1" applyAlignment="1">
      <alignment horizontal="center"/>
    </xf>
    <xf numFmtId="0" fontId="24" fillId="6" borderId="0" xfId="0" applyFont="1" applyFill="1" applyBorder="1" applyAlignment="1">
      <alignment horizontal="center"/>
    </xf>
    <xf numFmtId="0" fontId="24" fillId="6" borderId="6" xfId="0" applyFont="1" applyFill="1" applyBorder="1" applyAlignment="1">
      <alignment horizontal="center"/>
    </xf>
    <xf numFmtId="0" fontId="24" fillId="5" borderId="3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15" fillId="9" borderId="29" xfId="0" applyFont="1" applyFill="1" applyBorder="1" applyAlignment="1"/>
    <xf numFmtId="0" fontId="15" fillId="9" borderId="17" xfId="0" applyFont="1" applyFill="1" applyBorder="1" applyAlignment="1"/>
    <xf numFmtId="0" fontId="15" fillId="3" borderId="30" xfId="0" applyFont="1" applyFill="1" applyBorder="1" applyAlignment="1">
      <alignment horizontal="center"/>
    </xf>
    <xf numFmtId="0" fontId="15" fillId="3" borderId="31" xfId="0" applyFont="1" applyFill="1" applyBorder="1" applyAlignment="1">
      <alignment horizontal="center"/>
    </xf>
    <xf numFmtId="164" fontId="15" fillId="9" borderId="29" xfId="0" applyNumberFormat="1" applyFont="1" applyFill="1" applyBorder="1" applyAlignment="1"/>
    <xf numFmtId="164" fontId="15" fillId="9" borderId="17" xfId="0" applyNumberFormat="1" applyFont="1" applyFill="1" applyBorder="1" applyAlignment="1"/>
    <xf numFmtId="0" fontId="15" fillId="9" borderId="32" xfId="1" applyNumberFormat="1" applyFont="1" applyFill="1" applyBorder="1" applyAlignment="1"/>
    <xf numFmtId="0" fontId="15" fillId="9" borderId="33" xfId="1" applyNumberFormat="1" applyFont="1" applyFill="1" applyBorder="1" applyAlignment="1"/>
    <xf numFmtId="0" fontId="15" fillId="3" borderId="9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5" fillId="3" borderId="19" xfId="0" applyFont="1" applyFill="1" applyBorder="1" applyAlignment="1"/>
    <xf numFmtId="0" fontId="16" fillId="3" borderId="10" xfId="0" applyFont="1" applyFill="1" applyBorder="1"/>
    <xf numFmtId="0" fontId="16" fillId="3" borderId="11" xfId="0" applyFont="1" applyFill="1" applyBorder="1"/>
    <xf numFmtId="0" fontId="15" fillId="3" borderId="28" xfId="0" applyFont="1" applyFill="1" applyBorder="1" applyAlignment="1"/>
    <xf numFmtId="0" fontId="15" fillId="3" borderId="12" xfId="0" applyFont="1" applyFill="1" applyBorder="1" applyAlignment="1"/>
    <xf numFmtId="0" fontId="16" fillId="3" borderId="11" xfId="0" applyFont="1" applyFill="1" applyBorder="1" applyAlignment="1">
      <alignment horizontal="center"/>
    </xf>
    <xf numFmtId="0" fontId="15" fillId="3" borderId="5" xfId="0" applyFont="1" applyFill="1" applyBorder="1" applyAlignment="1"/>
    <xf numFmtId="0" fontId="15" fillId="3" borderId="0" xfId="0" applyFont="1" applyFill="1" applyBorder="1" applyAlignment="1"/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7" Type="http://schemas.openxmlformats.org/officeDocument/2006/relationships/image" Target="../media/image17.jpe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jpeg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9" Type="http://schemas.openxmlformats.org/officeDocument/2006/relationships/image" Target="../media/image9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29</xdr:row>
          <xdr:rowOff>104775</xdr:rowOff>
        </xdr:from>
        <xdr:to>
          <xdr:col>8</xdr:col>
          <xdr:colOff>304800</xdr:colOff>
          <xdr:row>38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E2DC422-33B2-B8BF-870F-52F42A80A2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47</xdr:row>
          <xdr:rowOff>0</xdr:rowOff>
        </xdr:from>
        <xdr:to>
          <xdr:col>1</xdr:col>
          <xdr:colOff>152400</xdr:colOff>
          <xdr:row>54</xdr:row>
          <xdr:rowOff>114300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6D280AAB-761B-FD8B-ABA8-1444FAF113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571500</xdr:colOff>
          <xdr:row>47</xdr:row>
          <xdr:rowOff>0</xdr:rowOff>
        </xdr:from>
        <xdr:to>
          <xdr:col>4</xdr:col>
          <xdr:colOff>409575</xdr:colOff>
          <xdr:row>54</xdr:row>
          <xdr:rowOff>133350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CA3A5BE-CBC8-3559-4ADC-F7F9DB0B75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0</xdr:rowOff>
        </xdr:from>
        <xdr:to>
          <xdr:col>7</xdr:col>
          <xdr:colOff>142875</xdr:colOff>
          <xdr:row>54</xdr:row>
          <xdr:rowOff>114300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D9F6C0C-C7E9-6D2F-F055-1F4B6B5DCA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64</xdr:row>
          <xdr:rowOff>0</xdr:rowOff>
        </xdr:from>
        <xdr:to>
          <xdr:col>2</xdr:col>
          <xdr:colOff>266700</xdr:colOff>
          <xdr:row>67</xdr:row>
          <xdr:rowOff>152400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9D195A4-54FA-F35F-6BDD-7ABD413550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64</xdr:row>
          <xdr:rowOff>0</xdr:rowOff>
        </xdr:from>
        <xdr:to>
          <xdr:col>5</xdr:col>
          <xdr:colOff>485775</xdr:colOff>
          <xdr:row>66</xdr:row>
          <xdr:rowOff>104775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7680DF38-7B6F-6292-BD84-F4C39FBB08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64</xdr:row>
          <xdr:rowOff>0</xdr:rowOff>
        </xdr:from>
        <xdr:to>
          <xdr:col>9</xdr:col>
          <xdr:colOff>200025</xdr:colOff>
          <xdr:row>71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96B9BF87-5E01-0389-DDD5-500A7D64C9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29</xdr:row>
          <xdr:rowOff>76200</xdr:rowOff>
        </xdr:from>
        <xdr:to>
          <xdr:col>1</xdr:col>
          <xdr:colOff>352425</xdr:colOff>
          <xdr:row>38</xdr:row>
          <xdr:rowOff>76200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CBF82584-2AFD-27BF-A9EC-71DD60466B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428625</xdr:colOff>
          <xdr:row>31</xdr:row>
          <xdr:rowOff>142875</xdr:rowOff>
        </xdr:from>
        <xdr:to>
          <xdr:col>5</xdr:col>
          <xdr:colOff>76200</xdr:colOff>
          <xdr:row>33</xdr:row>
          <xdr:rowOff>19050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7D984D7-77A9-D76B-2F8C-B8EA47EA1D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28</xdr:row>
      <xdr:rowOff>200025</xdr:rowOff>
    </xdr:from>
    <xdr:to>
      <xdr:col>7</xdr:col>
      <xdr:colOff>647700</xdr:colOff>
      <xdr:row>36</xdr:row>
      <xdr:rowOff>123825</xdr:rowOff>
    </xdr:to>
    <xdr:pic>
      <xdr:nvPicPr>
        <xdr:cNvPr id="2049" name="Imagem 1" descr="familia.jpg">
          <a:extLst>
            <a:ext uri="{FF2B5EF4-FFF2-40B4-BE49-F238E27FC236}">
              <a16:creationId xmlns:a16="http://schemas.microsoft.com/office/drawing/2014/main" id="{7AACB2EB-66C1-1666-5E6F-54F8A3F3B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78" t="22305" r="13847"/>
        <a:stretch>
          <a:fillRect/>
        </a:stretch>
      </xdr:blipFill>
      <xdr:spPr bwMode="auto">
        <a:xfrm>
          <a:off x="1162050" y="11058525"/>
          <a:ext cx="5143500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11</xdr:row>
      <xdr:rowOff>66675</xdr:rowOff>
    </xdr:from>
    <xdr:to>
      <xdr:col>4</xdr:col>
      <xdr:colOff>0</xdr:colOff>
      <xdr:row>17</xdr:row>
      <xdr:rowOff>142875</xdr:rowOff>
    </xdr:to>
    <xdr:pic>
      <xdr:nvPicPr>
        <xdr:cNvPr id="3073" name="Picture 11">
          <a:extLst>
            <a:ext uri="{FF2B5EF4-FFF2-40B4-BE49-F238E27FC236}">
              <a16:creationId xmlns:a16="http://schemas.microsoft.com/office/drawing/2014/main" id="{7C900497-1197-88CF-D0A7-680307F71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1981200"/>
          <a:ext cx="7810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6</xdr:row>
      <xdr:rowOff>247650</xdr:rowOff>
    </xdr:from>
    <xdr:to>
      <xdr:col>2</xdr:col>
      <xdr:colOff>9525</xdr:colOff>
      <xdr:row>11</xdr:row>
      <xdr:rowOff>152400</xdr:rowOff>
    </xdr:to>
    <xdr:pic>
      <xdr:nvPicPr>
        <xdr:cNvPr id="3074" name="Picture 13">
          <a:extLst>
            <a:ext uri="{FF2B5EF4-FFF2-40B4-BE49-F238E27FC236}">
              <a16:creationId xmlns:a16="http://schemas.microsoft.com/office/drawing/2014/main" id="{9C4229CE-1758-8F9F-762B-DB309FEC1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90625"/>
          <a:ext cx="1171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514350</xdr:colOff>
      <xdr:row>21</xdr:row>
      <xdr:rowOff>142875</xdr:rowOff>
    </xdr:from>
    <xdr:to>
      <xdr:col>7</xdr:col>
      <xdr:colOff>600075</xdr:colOff>
      <xdr:row>29</xdr:row>
      <xdr:rowOff>0</xdr:rowOff>
    </xdr:to>
    <xdr:pic>
      <xdr:nvPicPr>
        <xdr:cNvPr id="3075" name="Picture 15">
          <a:extLst>
            <a:ext uri="{FF2B5EF4-FFF2-40B4-BE49-F238E27FC236}">
              <a16:creationId xmlns:a16="http://schemas.microsoft.com/office/drawing/2014/main" id="{4F83832F-F416-626F-DD79-41DA288E0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676650"/>
          <a:ext cx="6953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16</xdr:row>
      <xdr:rowOff>57150</xdr:rowOff>
    </xdr:from>
    <xdr:to>
      <xdr:col>6</xdr:col>
      <xdr:colOff>0</xdr:colOff>
      <xdr:row>22</xdr:row>
      <xdr:rowOff>38100</xdr:rowOff>
    </xdr:to>
    <xdr:pic>
      <xdr:nvPicPr>
        <xdr:cNvPr id="3076" name="Picture 17">
          <a:extLst>
            <a:ext uri="{FF2B5EF4-FFF2-40B4-BE49-F238E27FC236}">
              <a16:creationId xmlns:a16="http://schemas.microsoft.com/office/drawing/2014/main" id="{DC308031-939E-FC7C-2E4A-DCC44377A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2781300"/>
          <a:ext cx="9620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0</xdr:row>
      <xdr:rowOff>152400</xdr:rowOff>
    </xdr:from>
    <xdr:to>
      <xdr:col>2</xdr:col>
      <xdr:colOff>9525</xdr:colOff>
      <xdr:row>4</xdr:row>
      <xdr:rowOff>85725</xdr:rowOff>
    </xdr:to>
    <xdr:pic>
      <xdr:nvPicPr>
        <xdr:cNvPr id="3077" name="Picture 18">
          <a:extLst>
            <a:ext uri="{FF2B5EF4-FFF2-40B4-BE49-F238E27FC236}">
              <a16:creationId xmlns:a16="http://schemas.microsoft.com/office/drawing/2014/main" id="{5E694DA3-2CAC-FEEA-9C7C-D05D9B519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52400"/>
          <a:ext cx="1123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600075</xdr:colOff>
      <xdr:row>3</xdr:row>
      <xdr:rowOff>142875</xdr:rowOff>
    </xdr:from>
    <xdr:to>
      <xdr:col>16</xdr:col>
      <xdr:colOff>238125</xdr:colOff>
      <xdr:row>10</xdr:row>
      <xdr:rowOff>57150</xdr:rowOff>
    </xdr:to>
    <xdr:pic>
      <xdr:nvPicPr>
        <xdr:cNvPr id="3078" name="Imagem 6" descr="foto.jpg">
          <a:extLst>
            <a:ext uri="{FF2B5EF4-FFF2-40B4-BE49-F238E27FC236}">
              <a16:creationId xmlns:a16="http://schemas.microsoft.com/office/drawing/2014/main" id="{7D6C71A4-568B-2FDC-9EB1-678C325AC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628650"/>
          <a:ext cx="14668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9525</xdr:colOff>
      <xdr:row>14</xdr:row>
      <xdr:rowOff>133350</xdr:rowOff>
    </xdr:from>
    <xdr:to>
      <xdr:col>16</xdr:col>
      <xdr:colOff>247650</xdr:colOff>
      <xdr:row>22</xdr:row>
      <xdr:rowOff>9525</xdr:rowOff>
    </xdr:to>
    <xdr:pic>
      <xdr:nvPicPr>
        <xdr:cNvPr id="3079" name="Imagem 7">
          <a:extLst>
            <a:ext uri="{FF2B5EF4-FFF2-40B4-BE49-F238E27FC236}">
              <a16:creationId xmlns:a16="http://schemas.microsoft.com/office/drawing/2014/main" id="{E568DA95-0F55-C194-6C86-8A94F665E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2533650"/>
          <a:ext cx="14573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wmf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P40"/>
  <sheetViews>
    <sheetView workbookViewId="0">
      <selection activeCell="A73" sqref="A73"/>
    </sheetView>
  </sheetViews>
  <sheetFormatPr defaultRowHeight="12.75" x14ac:dyDescent="0.2"/>
  <cols>
    <col min="1" max="1" width="114" style="40" customWidth="1"/>
    <col min="2" max="16384" width="9.140625" style="40"/>
  </cols>
  <sheetData>
    <row r="1" spans="1:16" ht="37.5" customHeight="1" x14ac:dyDescent="0.4">
      <c r="A1" s="153" t="s">
        <v>26</v>
      </c>
      <c r="B1" s="154"/>
      <c r="C1" s="154"/>
      <c r="D1" s="154"/>
      <c r="E1" s="154"/>
      <c r="F1" s="154"/>
      <c r="G1" s="155"/>
    </row>
    <row r="2" spans="1:16" ht="18" customHeight="1" x14ac:dyDescent="0.2">
      <c r="A2" s="156" t="s">
        <v>72</v>
      </c>
      <c r="B2" s="157"/>
      <c r="C2" s="157"/>
      <c r="D2" s="157"/>
      <c r="E2" s="157"/>
      <c r="F2" s="157"/>
      <c r="G2" s="158"/>
      <c r="H2" s="41"/>
      <c r="I2" s="41"/>
      <c r="J2" s="41"/>
      <c r="K2" s="41"/>
      <c r="L2" s="41"/>
      <c r="M2" s="41"/>
      <c r="N2" s="41"/>
      <c r="O2" s="41"/>
      <c r="P2" s="41"/>
    </row>
    <row r="3" spans="1:16" ht="18" customHeight="1" x14ac:dyDescent="0.2">
      <c r="A3" s="156"/>
      <c r="B3" s="157"/>
      <c r="C3" s="157"/>
      <c r="D3" s="157"/>
      <c r="E3" s="157"/>
      <c r="F3" s="157"/>
      <c r="G3" s="158"/>
      <c r="H3" s="41"/>
      <c r="I3" s="41"/>
      <c r="J3" s="41"/>
      <c r="K3" s="41"/>
      <c r="L3" s="41"/>
      <c r="M3" s="41"/>
      <c r="N3" s="41"/>
      <c r="O3" s="41"/>
      <c r="P3" s="41"/>
    </row>
    <row r="4" spans="1:16" ht="18" customHeight="1" x14ac:dyDescent="0.25">
      <c r="A4" s="43"/>
      <c r="B4" s="44"/>
      <c r="C4" s="44"/>
      <c r="D4" s="44"/>
      <c r="E4" s="44"/>
      <c r="F4" s="44"/>
      <c r="G4" s="45"/>
      <c r="H4" s="41"/>
      <c r="I4" s="41"/>
      <c r="J4" s="41"/>
      <c r="K4" s="41"/>
      <c r="L4" s="41"/>
      <c r="M4" s="41"/>
      <c r="N4" s="41"/>
      <c r="O4" s="41"/>
      <c r="P4" s="41"/>
    </row>
    <row r="5" spans="1:16" ht="18" x14ac:dyDescent="0.25">
      <c r="A5" s="46" t="s">
        <v>27</v>
      </c>
      <c r="B5" s="47"/>
      <c r="C5" s="47"/>
      <c r="D5" s="47"/>
      <c r="E5" s="47"/>
      <c r="F5" s="47"/>
      <c r="G5" s="48"/>
    </row>
    <row r="6" spans="1:16" ht="18" x14ac:dyDescent="0.25">
      <c r="A6" s="46" t="s">
        <v>32</v>
      </c>
      <c r="B6" s="47"/>
      <c r="C6" s="47"/>
      <c r="D6" s="47"/>
      <c r="E6" s="47"/>
      <c r="F6" s="47"/>
      <c r="G6" s="48"/>
    </row>
    <row r="7" spans="1:16" ht="18" x14ac:dyDescent="0.25">
      <c r="A7" s="46" t="s">
        <v>28</v>
      </c>
      <c r="B7" s="47"/>
      <c r="C7" s="47"/>
      <c r="D7" s="47"/>
      <c r="E7" s="47"/>
      <c r="F7" s="47"/>
      <c r="G7" s="48"/>
    </row>
    <row r="8" spans="1:16" ht="18" x14ac:dyDescent="0.25">
      <c r="A8" s="46" t="s">
        <v>29</v>
      </c>
      <c r="B8" s="47"/>
      <c r="C8" s="47"/>
      <c r="D8" s="47"/>
      <c r="E8" s="47"/>
      <c r="F8" s="47"/>
      <c r="G8" s="48"/>
    </row>
    <row r="9" spans="1:16" ht="18" x14ac:dyDescent="0.25">
      <c r="A9" s="46" t="s">
        <v>30</v>
      </c>
      <c r="B9" s="47"/>
      <c r="C9" s="47"/>
      <c r="D9" s="47"/>
      <c r="E9" s="47"/>
      <c r="F9" s="47"/>
      <c r="G9" s="48"/>
    </row>
    <row r="10" spans="1:16" ht="18" x14ac:dyDescent="0.25">
      <c r="A10" s="46" t="s">
        <v>31</v>
      </c>
      <c r="B10" s="47"/>
      <c r="C10" s="47"/>
      <c r="D10" s="47"/>
      <c r="E10" s="47"/>
      <c r="F10" s="47"/>
      <c r="G10" s="48"/>
    </row>
    <row r="11" spans="1:16" ht="18" x14ac:dyDescent="0.25">
      <c r="A11" s="46"/>
      <c r="B11" s="47"/>
      <c r="C11" s="47"/>
      <c r="D11" s="47"/>
      <c r="E11" s="47"/>
      <c r="F11" s="47"/>
      <c r="G11" s="48"/>
    </row>
    <row r="12" spans="1:16" ht="18" x14ac:dyDescent="0.25">
      <c r="A12" s="46"/>
      <c r="B12" s="47"/>
      <c r="C12" s="47"/>
      <c r="D12" s="47"/>
      <c r="E12" s="47"/>
      <c r="F12" s="47"/>
      <c r="G12" s="48"/>
    </row>
    <row r="13" spans="1:16" ht="18" x14ac:dyDescent="0.25">
      <c r="A13" s="46" t="s">
        <v>33</v>
      </c>
      <c r="B13" s="47"/>
      <c r="C13" s="47"/>
      <c r="D13" s="47"/>
      <c r="E13" s="47"/>
      <c r="F13" s="47"/>
      <c r="G13" s="48"/>
    </row>
    <row r="14" spans="1:16" ht="18" x14ac:dyDescent="0.25">
      <c r="A14" s="46"/>
      <c r="B14" s="47"/>
      <c r="C14" s="47"/>
      <c r="D14" s="47"/>
      <c r="E14" s="47"/>
      <c r="F14" s="47"/>
      <c r="G14" s="48"/>
    </row>
    <row r="15" spans="1:16" ht="18" x14ac:dyDescent="0.25">
      <c r="A15" s="46" t="s">
        <v>40</v>
      </c>
      <c r="B15" s="47"/>
      <c r="C15" s="47"/>
      <c r="D15" s="47"/>
      <c r="E15" s="47"/>
      <c r="F15" s="47"/>
      <c r="G15" s="48"/>
    </row>
    <row r="16" spans="1:16" ht="18" x14ac:dyDescent="0.25">
      <c r="A16" s="46"/>
      <c r="B16" s="47"/>
      <c r="C16" s="47"/>
      <c r="D16" s="47"/>
      <c r="E16" s="47"/>
      <c r="F16" s="47"/>
      <c r="G16" s="48"/>
    </row>
    <row r="17" spans="1:7" ht="18" x14ac:dyDescent="0.25">
      <c r="A17" s="46" t="s">
        <v>41</v>
      </c>
      <c r="B17" s="47"/>
      <c r="C17" s="47"/>
      <c r="D17" s="47"/>
      <c r="E17" s="47"/>
      <c r="F17" s="47"/>
      <c r="G17" s="48"/>
    </row>
    <row r="18" spans="1:7" ht="18" x14ac:dyDescent="0.25">
      <c r="A18" s="46" t="s">
        <v>34</v>
      </c>
      <c r="B18" s="47"/>
      <c r="C18" s="47"/>
      <c r="D18" s="47"/>
      <c r="E18" s="47"/>
      <c r="F18" s="47"/>
      <c r="G18" s="48"/>
    </row>
    <row r="19" spans="1:7" ht="18" x14ac:dyDescent="0.25">
      <c r="A19" s="46" t="s">
        <v>35</v>
      </c>
      <c r="B19" s="47"/>
      <c r="C19" s="47"/>
      <c r="D19" s="47"/>
      <c r="E19" s="47"/>
      <c r="F19" s="47"/>
      <c r="G19" s="48"/>
    </row>
    <row r="20" spans="1:7" ht="18" x14ac:dyDescent="0.25">
      <c r="A20" s="46"/>
      <c r="B20" s="47"/>
      <c r="C20" s="47"/>
      <c r="D20" s="47"/>
      <c r="E20" s="47"/>
      <c r="F20" s="47"/>
      <c r="G20" s="48"/>
    </row>
    <row r="21" spans="1:7" ht="18" x14ac:dyDescent="0.25">
      <c r="A21" s="46" t="s">
        <v>36</v>
      </c>
      <c r="B21" s="47"/>
      <c r="C21" s="47"/>
      <c r="D21" s="47"/>
      <c r="E21" s="47"/>
      <c r="F21" s="47"/>
      <c r="G21" s="48"/>
    </row>
    <row r="22" spans="1:7" ht="18" x14ac:dyDescent="0.25">
      <c r="A22" s="46"/>
      <c r="B22" s="47"/>
      <c r="C22" s="47"/>
      <c r="D22" s="47"/>
      <c r="E22" s="47"/>
      <c r="F22" s="47"/>
      <c r="G22" s="48"/>
    </row>
    <row r="23" spans="1:7" ht="18" x14ac:dyDescent="0.25">
      <c r="A23" s="46" t="s">
        <v>37</v>
      </c>
      <c r="B23" s="47"/>
      <c r="C23" s="47"/>
      <c r="D23" s="47"/>
      <c r="E23" s="47"/>
      <c r="F23" s="47"/>
      <c r="G23" s="48"/>
    </row>
    <row r="24" spans="1:7" ht="18" x14ac:dyDescent="0.25">
      <c r="A24" s="46" t="s">
        <v>38</v>
      </c>
      <c r="B24" s="47"/>
      <c r="C24" s="47"/>
      <c r="D24" s="47"/>
      <c r="E24" s="47"/>
      <c r="F24" s="47"/>
      <c r="G24" s="48"/>
    </row>
    <row r="25" spans="1:7" ht="18" x14ac:dyDescent="0.25">
      <c r="A25" s="46" t="s">
        <v>39</v>
      </c>
      <c r="B25" s="47"/>
      <c r="C25" s="47"/>
      <c r="D25" s="47"/>
      <c r="E25" s="47"/>
      <c r="F25" s="47"/>
      <c r="G25" s="48"/>
    </row>
    <row r="26" spans="1:7" ht="18" x14ac:dyDescent="0.25">
      <c r="A26" s="46"/>
      <c r="B26" s="47"/>
      <c r="C26" s="47"/>
      <c r="D26" s="47"/>
      <c r="E26" s="47"/>
      <c r="F26" s="47"/>
      <c r="G26" s="48"/>
    </row>
    <row r="27" spans="1:7" ht="18" x14ac:dyDescent="0.25">
      <c r="A27" s="46" t="s">
        <v>108</v>
      </c>
      <c r="B27" s="47"/>
      <c r="C27" s="47"/>
      <c r="D27" s="47"/>
      <c r="E27" s="47"/>
      <c r="F27" s="47"/>
      <c r="G27" s="48"/>
    </row>
    <row r="28" spans="1:7" ht="18" x14ac:dyDescent="0.25">
      <c r="A28" s="46"/>
      <c r="B28" s="47"/>
      <c r="C28" s="47"/>
      <c r="D28" s="47"/>
      <c r="E28" s="47"/>
      <c r="F28" s="47"/>
      <c r="G28" s="48"/>
    </row>
    <row r="29" spans="1:7" ht="18.75" customHeight="1" x14ac:dyDescent="0.2">
      <c r="A29" s="156" t="s">
        <v>73</v>
      </c>
      <c r="B29" s="157"/>
      <c r="C29" s="157"/>
      <c r="D29" s="157"/>
      <c r="E29" s="157"/>
      <c r="F29" s="157"/>
      <c r="G29" s="158"/>
    </row>
    <row r="30" spans="1:7" ht="18.75" customHeight="1" x14ac:dyDescent="0.2">
      <c r="A30" s="156"/>
      <c r="B30" s="157"/>
      <c r="C30" s="157"/>
      <c r="D30" s="157"/>
      <c r="E30" s="157"/>
      <c r="F30" s="157"/>
      <c r="G30" s="158"/>
    </row>
    <row r="31" spans="1:7" ht="22.5" customHeight="1" x14ac:dyDescent="0.25">
      <c r="A31" s="46" t="s">
        <v>74</v>
      </c>
      <c r="B31" s="47"/>
      <c r="C31" s="47"/>
      <c r="D31" s="47"/>
      <c r="E31" s="47"/>
      <c r="F31" s="47"/>
      <c r="G31" s="48"/>
    </row>
    <row r="32" spans="1:7" ht="71.25" customHeight="1" x14ac:dyDescent="0.25">
      <c r="A32" s="49" t="s">
        <v>75</v>
      </c>
      <c r="B32" s="47"/>
      <c r="C32" s="47"/>
      <c r="D32" s="47"/>
      <c r="E32" s="47"/>
      <c r="F32" s="47"/>
      <c r="G32" s="48"/>
    </row>
    <row r="33" spans="1:7" ht="36" x14ac:dyDescent="0.25">
      <c r="A33" s="49" t="s">
        <v>76</v>
      </c>
      <c r="B33" s="47"/>
      <c r="C33" s="47"/>
      <c r="D33" s="47"/>
      <c r="E33" s="47"/>
      <c r="F33" s="47"/>
      <c r="G33" s="48"/>
    </row>
    <row r="34" spans="1:7" ht="18" x14ac:dyDescent="0.25">
      <c r="A34" s="50" t="s">
        <v>77</v>
      </c>
      <c r="B34" s="47"/>
      <c r="C34" s="47"/>
      <c r="D34" s="47"/>
      <c r="E34" s="47"/>
      <c r="F34" s="47"/>
      <c r="G34" s="48"/>
    </row>
    <row r="35" spans="1:7" ht="18" x14ac:dyDescent="0.25">
      <c r="A35" s="50" t="s">
        <v>78</v>
      </c>
      <c r="B35" s="47"/>
      <c r="C35" s="47"/>
      <c r="D35" s="47"/>
      <c r="E35" s="47"/>
      <c r="F35" s="47"/>
      <c r="G35" s="48"/>
    </row>
    <row r="36" spans="1:7" ht="18" x14ac:dyDescent="0.25">
      <c r="A36" s="46"/>
      <c r="B36" s="47"/>
      <c r="C36" s="47"/>
      <c r="D36" s="47"/>
      <c r="E36" s="47"/>
      <c r="F36" s="47"/>
      <c r="G36" s="48"/>
    </row>
    <row r="37" spans="1:7" ht="18" x14ac:dyDescent="0.25">
      <c r="A37" s="46" t="s">
        <v>79</v>
      </c>
      <c r="B37" s="47"/>
      <c r="C37" s="47"/>
      <c r="D37" s="47"/>
      <c r="E37" s="47"/>
      <c r="F37" s="47"/>
      <c r="G37" s="48"/>
    </row>
    <row r="38" spans="1:7" ht="18" x14ac:dyDescent="0.25">
      <c r="A38" s="46"/>
      <c r="B38" s="47"/>
      <c r="C38" s="47"/>
      <c r="D38" s="47"/>
      <c r="E38" s="47"/>
      <c r="F38" s="47"/>
      <c r="G38" s="48"/>
    </row>
    <row r="39" spans="1:7" ht="72" x14ac:dyDescent="0.25">
      <c r="A39" s="49" t="s">
        <v>80</v>
      </c>
      <c r="B39" s="47"/>
      <c r="C39" s="47"/>
      <c r="D39" s="47"/>
      <c r="E39" s="47"/>
      <c r="F39" s="47"/>
      <c r="G39" s="48"/>
    </row>
    <row r="40" spans="1:7" x14ac:dyDescent="0.2">
      <c r="A40" s="51"/>
      <c r="B40" s="52"/>
      <c r="C40" s="52"/>
      <c r="D40" s="52"/>
      <c r="E40" s="52"/>
      <c r="F40" s="52"/>
      <c r="G40" s="53"/>
    </row>
  </sheetData>
  <mergeCells count="3">
    <mergeCell ref="A1:G1"/>
    <mergeCell ref="A2:G3"/>
    <mergeCell ref="A29:G30"/>
  </mergeCells>
  <phoneticPr fontId="7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J77"/>
  <sheetViews>
    <sheetView workbookViewId="0">
      <selection activeCell="J102" sqref="J102"/>
    </sheetView>
  </sheetViews>
  <sheetFormatPr defaultRowHeight="12.75" x14ac:dyDescent="0.2"/>
  <cols>
    <col min="1" max="1" width="13.7109375" style="42" customWidth="1"/>
    <col min="2" max="2" width="9.140625" style="42"/>
    <col min="3" max="3" width="14.42578125" style="42" customWidth="1"/>
    <col min="4" max="4" width="17.7109375" style="42" customWidth="1"/>
    <col min="5" max="5" width="12.7109375" style="42" customWidth="1"/>
    <col min="6" max="6" width="11.85546875" style="42" customWidth="1"/>
    <col min="7" max="7" width="9.140625" style="42"/>
    <col min="8" max="8" width="13.85546875" style="42" customWidth="1"/>
    <col min="9" max="9" width="15.85546875" style="42" customWidth="1"/>
    <col min="10" max="10" width="14.7109375" style="42" customWidth="1"/>
    <col min="11" max="11" width="9.140625" style="42"/>
    <col min="12" max="12" width="80.140625" style="42" customWidth="1"/>
    <col min="13" max="16384" width="9.140625" style="42"/>
  </cols>
  <sheetData>
    <row r="1" spans="1:10" s="54" customFormat="1" ht="20.25" x14ac:dyDescent="0.3">
      <c r="A1" s="159" t="s">
        <v>45</v>
      </c>
      <c r="B1" s="160"/>
      <c r="C1" s="160"/>
      <c r="D1" s="160"/>
      <c r="E1" s="160"/>
      <c r="F1" s="160"/>
      <c r="G1" s="160"/>
      <c r="H1" s="160"/>
      <c r="I1" s="160"/>
      <c r="J1" s="56"/>
    </row>
    <row r="2" spans="1:10" ht="12.75" customHeight="1" x14ac:dyDescent="0.3">
      <c r="A2" s="57"/>
      <c r="B2" s="58"/>
      <c r="C2" s="58"/>
      <c r="D2" s="58"/>
      <c r="E2" s="58"/>
      <c r="F2" s="58"/>
      <c r="G2" s="58"/>
      <c r="H2" s="58"/>
      <c r="I2" s="58"/>
      <c r="J2" s="59"/>
    </row>
    <row r="3" spans="1:10" ht="21" customHeight="1" x14ac:dyDescent="0.3">
      <c r="A3" s="60" t="s">
        <v>81</v>
      </c>
      <c r="B3" s="58"/>
      <c r="C3" s="58"/>
      <c r="D3" s="58"/>
      <c r="E3" s="58"/>
      <c r="F3" s="58"/>
      <c r="G3" s="58"/>
      <c r="H3" s="58"/>
      <c r="I3" s="58"/>
      <c r="J3" s="59"/>
    </row>
    <row r="4" spans="1:10" ht="15" customHeight="1" x14ac:dyDescent="0.3">
      <c r="A4" s="61" t="s">
        <v>82</v>
      </c>
      <c r="B4" s="58"/>
      <c r="C4" s="58"/>
      <c r="D4" s="58"/>
      <c r="E4" s="58"/>
      <c r="F4" s="58"/>
      <c r="G4" s="58"/>
      <c r="H4" s="58"/>
      <c r="I4" s="58"/>
      <c r="J4" s="59"/>
    </row>
    <row r="5" spans="1:10" ht="12.75" customHeight="1" x14ac:dyDescent="0.3">
      <c r="A5" s="57"/>
      <c r="B5" s="58"/>
      <c r="C5" s="58"/>
      <c r="D5" s="58"/>
      <c r="E5" s="58"/>
      <c r="F5" s="58"/>
      <c r="G5" s="58"/>
      <c r="H5" s="58"/>
      <c r="I5" s="58"/>
      <c r="J5" s="59"/>
    </row>
    <row r="6" spans="1:10" ht="18" customHeight="1" x14ac:dyDescent="0.3">
      <c r="A6" s="62" t="s">
        <v>83</v>
      </c>
      <c r="B6" s="58"/>
      <c r="C6" s="58"/>
      <c r="D6" s="58"/>
      <c r="E6" s="58"/>
      <c r="F6" s="58"/>
      <c r="G6" s="58"/>
      <c r="H6" s="58"/>
      <c r="I6" s="58"/>
      <c r="J6" s="59"/>
    </row>
    <row r="7" spans="1:10" ht="12.75" customHeight="1" x14ac:dyDescent="0.3">
      <c r="A7" s="61"/>
      <c r="B7" s="58"/>
      <c r="C7" s="58"/>
      <c r="D7" s="58"/>
      <c r="E7" s="58"/>
      <c r="F7" s="58"/>
      <c r="G7" s="58"/>
      <c r="H7" s="58"/>
      <c r="I7" s="58"/>
      <c r="J7" s="59"/>
    </row>
    <row r="8" spans="1:10" ht="24.75" customHeight="1" x14ac:dyDescent="0.3">
      <c r="A8" s="61" t="s">
        <v>88</v>
      </c>
      <c r="B8" s="58"/>
      <c r="C8" s="58"/>
      <c r="D8" s="58"/>
      <c r="E8" s="58"/>
      <c r="F8" s="58"/>
      <c r="G8" s="58"/>
      <c r="H8" s="58"/>
      <c r="I8" s="58"/>
      <c r="J8" s="59"/>
    </row>
    <row r="9" spans="1:10" ht="12.75" customHeight="1" x14ac:dyDescent="0.3">
      <c r="A9" s="61"/>
      <c r="B9" s="58"/>
      <c r="C9" s="58"/>
      <c r="D9" s="58"/>
      <c r="E9" s="58"/>
      <c r="F9" s="58"/>
      <c r="G9" s="58"/>
      <c r="H9" s="58"/>
      <c r="I9" s="58"/>
      <c r="J9" s="59"/>
    </row>
    <row r="10" spans="1:10" ht="12.75" customHeight="1" x14ac:dyDescent="0.3">
      <c r="A10" s="61" t="s">
        <v>84</v>
      </c>
      <c r="B10" s="58"/>
      <c r="C10" s="58"/>
      <c r="D10" s="58"/>
      <c r="E10" s="58"/>
      <c r="F10" s="58"/>
      <c r="G10" s="58"/>
      <c r="H10" s="58"/>
      <c r="I10" s="58"/>
      <c r="J10" s="59"/>
    </row>
    <row r="11" spans="1:10" ht="12.75" customHeight="1" x14ac:dyDescent="0.3">
      <c r="A11" s="61" t="s">
        <v>85</v>
      </c>
      <c r="B11" s="58"/>
      <c r="C11" s="58"/>
      <c r="D11" s="58"/>
      <c r="E11" s="58"/>
      <c r="F11" s="58"/>
      <c r="G11" s="58"/>
      <c r="H11" s="58"/>
      <c r="I11" s="58"/>
      <c r="J11" s="59"/>
    </row>
    <row r="12" spans="1:10" ht="12.75" customHeight="1" x14ac:dyDescent="0.3">
      <c r="A12" s="61" t="s">
        <v>86</v>
      </c>
      <c r="B12" s="58"/>
      <c r="C12" s="58"/>
      <c r="D12" s="58"/>
      <c r="E12" s="58"/>
      <c r="F12" s="58"/>
      <c r="G12" s="58"/>
      <c r="H12" s="58"/>
      <c r="I12" s="58"/>
      <c r="J12" s="59"/>
    </row>
    <row r="13" spans="1:10" ht="12.75" customHeight="1" x14ac:dyDescent="0.3">
      <c r="A13" s="63" t="s">
        <v>87</v>
      </c>
      <c r="B13" s="58"/>
      <c r="C13" s="58"/>
      <c r="D13" s="58"/>
      <c r="E13" s="58"/>
      <c r="F13" s="58"/>
      <c r="G13" s="58"/>
      <c r="H13" s="58"/>
      <c r="I13" s="58"/>
      <c r="J13" s="59"/>
    </row>
    <row r="14" spans="1:10" ht="12.75" customHeight="1" x14ac:dyDescent="0.3">
      <c r="A14" s="61"/>
      <c r="B14" s="58"/>
      <c r="C14" s="58"/>
      <c r="D14" s="58"/>
      <c r="E14" s="58"/>
      <c r="F14" s="58"/>
      <c r="G14" s="58"/>
      <c r="H14" s="58"/>
      <c r="I14" s="58"/>
      <c r="J14" s="59"/>
    </row>
    <row r="15" spans="1:10" ht="12.75" customHeight="1" x14ac:dyDescent="0.3">
      <c r="A15" s="61" t="s">
        <v>89</v>
      </c>
      <c r="B15" s="58"/>
      <c r="C15" s="58"/>
      <c r="D15" s="58"/>
      <c r="E15" s="58"/>
      <c r="F15" s="58"/>
      <c r="G15" s="58"/>
      <c r="H15" s="58"/>
      <c r="I15" s="58"/>
      <c r="J15" s="59"/>
    </row>
    <row r="16" spans="1:10" ht="12.75" customHeight="1" x14ac:dyDescent="0.3">
      <c r="A16" s="61" t="s">
        <v>90</v>
      </c>
      <c r="B16" s="58"/>
      <c r="C16" s="58"/>
      <c r="D16" s="58"/>
      <c r="E16" s="58"/>
      <c r="F16" s="58"/>
      <c r="G16" s="58"/>
      <c r="H16" s="58"/>
      <c r="I16" s="58"/>
      <c r="J16" s="59"/>
    </row>
    <row r="17" spans="1:10" ht="12.75" customHeight="1" x14ac:dyDescent="0.3">
      <c r="A17" s="61"/>
      <c r="B17" s="58"/>
      <c r="C17" s="58"/>
      <c r="D17" s="58"/>
      <c r="E17" s="58"/>
      <c r="F17" s="58"/>
      <c r="G17" s="58"/>
      <c r="H17" s="58"/>
      <c r="I17" s="58"/>
      <c r="J17" s="59"/>
    </row>
    <row r="18" spans="1:10" ht="12.75" customHeight="1" x14ac:dyDescent="0.3">
      <c r="A18" s="61" t="s">
        <v>91</v>
      </c>
      <c r="B18" s="58"/>
      <c r="C18" s="58"/>
      <c r="D18" s="58"/>
      <c r="E18" s="58"/>
      <c r="F18" s="58"/>
      <c r="G18" s="58"/>
      <c r="H18" s="58"/>
      <c r="I18" s="58"/>
      <c r="J18" s="59"/>
    </row>
    <row r="19" spans="1:10" ht="12.75" customHeight="1" x14ac:dyDescent="0.3">
      <c r="A19" s="61" t="s">
        <v>92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2.75" customHeight="1" x14ac:dyDescent="0.3">
      <c r="A20" s="61"/>
      <c r="B20" s="58"/>
      <c r="C20" s="58"/>
      <c r="D20" s="58"/>
      <c r="E20" s="58"/>
      <c r="F20" s="58"/>
      <c r="G20" s="58"/>
      <c r="H20" s="58"/>
      <c r="I20" s="58"/>
      <c r="J20" s="59"/>
    </row>
    <row r="21" spans="1:10" ht="12.75" customHeight="1" x14ac:dyDescent="0.3">
      <c r="A21" s="61"/>
      <c r="B21" s="58"/>
      <c r="C21" s="58"/>
      <c r="D21" s="58"/>
      <c r="E21" s="58"/>
      <c r="F21" s="58"/>
      <c r="G21" s="58"/>
      <c r="H21" s="58"/>
      <c r="I21" s="58"/>
      <c r="J21" s="59"/>
    </row>
    <row r="22" spans="1:10" ht="12.75" customHeight="1" x14ac:dyDescent="0.3">
      <c r="A22" s="61" t="s">
        <v>93</v>
      </c>
      <c r="B22" s="58"/>
      <c r="C22" s="58"/>
      <c r="D22" s="58"/>
      <c r="E22" s="58"/>
      <c r="F22" s="58"/>
      <c r="G22" s="58"/>
      <c r="H22" s="58"/>
      <c r="I22" s="58"/>
      <c r="J22" s="59"/>
    </row>
    <row r="23" spans="1:10" ht="12.75" customHeight="1" x14ac:dyDescent="0.3">
      <c r="A23" s="61" t="s">
        <v>94</v>
      </c>
      <c r="B23" s="58"/>
      <c r="C23" s="58"/>
      <c r="D23" s="58"/>
      <c r="E23" s="58"/>
      <c r="F23" s="58"/>
      <c r="G23" s="58"/>
      <c r="H23" s="58"/>
      <c r="I23" s="58"/>
      <c r="J23" s="59"/>
    </row>
    <row r="24" spans="1:10" ht="12.75" customHeight="1" x14ac:dyDescent="0.3">
      <c r="A24" s="61"/>
      <c r="B24" s="58"/>
      <c r="C24" s="58"/>
      <c r="D24" s="58"/>
      <c r="E24" s="58"/>
      <c r="F24" s="58"/>
      <c r="G24" s="58"/>
      <c r="H24" s="58"/>
      <c r="I24" s="58"/>
      <c r="J24" s="59"/>
    </row>
    <row r="25" spans="1:10" ht="12.75" customHeight="1" x14ac:dyDescent="0.3">
      <c r="A25" s="61"/>
      <c r="B25" s="58"/>
      <c r="C25" s="58"/>
      <c r="D25" s="58"/>
      <c r="E25" s="58"/>
      <c r="F25" s="58"/>
      <c r="G25" s="58"/>
      <c r="H25" s="58"/>
      <c r="I25" s="58"/>
      <c r="J25" s="59"/>
    </row>
    <row r="26" spans="1:10" ht="12.75" customHeight="1" x14ac:dyDescent="0.3">
      <c r="A26" s="64"/>
      <c r="B26" s="65"/>
      <c r="C26" s="65"/>
      <c r="D26" s="65"/>
      <c r="E26" s="65"/>
      <c r="F26" s="65"/>
      <c r="G26" s="65"/>
      <c r="H26" s="65"/>
      <c r="I26" s="65"/>
      <c r="J26" s="66"/>
    </row>
    <row r="27" spans="1:10" s="55" customFormat="1" ht="12.75" customHeight="1" x14ac:dyDescent="0.2">
      <c r="A27" s="67" t="s">
        <v>48</v>
      </c>
      <c r="B27" s="68"/>
      <c r="C27" s="69" t="s">
        <v>51</v>
      </c>
      <c r="D27" s="68"/>
      <c r="E27" s="68"/>
      <c r="F27" s="68"/>
      <c r="G27" s="68"/>
      <c r="H27" s="68"/>
      <c r="I27" s="68"/>
      <c r="J27" s="70"/>
    </row>
    <row r="28" spans="1:10" s="55" customFormat="1" ht="12.75" customHeight="1" x14ac:dyDescent="0.2">
      <c r="A28" s="62"/>
      <c r="B28" s="71"/>
      <c r="C28" s="71"/>
      <c r="D28" s="71"/>
      <c r="E28" s="71"/>
      <c r="F28" s="71"/>
      <c r="G28" s="71"/>
      <c r="H28" s="71"/>
      <c r="I28" s="71"/>
      <c r="J28" s="72"/>
    </row>
    <row r="29" spans="1:10" x14ac:dyDescent="0.2">
      <c r="A29" s="163" t="s">
        <v>42</v>
      </c>
      <c r="B29" s="162"/>
      <c r="C29" s="73"/>
      <c r="D29" s="162" t="s">
        <v>43</v>
      </c>
      <c r="E29" s="162"/>
      <c r="F29" s="162"/>
      <c r="G29" s="73"/>
      <c r="H29" s="162" t="s">
        <v>43</v>
      </c>
      <c r="I29" s="162"/>
      <c r="J29" s="74"/>
    </row>
    <row r="30" spans="1:10" x14ac:dyDescent="0.2">
      <c r="A30" s="75"/>
      <c r="B30" s="76"/>
      <c r="C30" s="73"/>
      <c r="D30" s="76"/>
      <c r="E30" s="76"/>
      <c r="F30" s="76"/>
      <c r="G30" s="73"/>
      <c r="H30" s="76"/>
      <c r="I30" s="76"/>
      <c r="J30" s="74"/>
    </row>
    <row r="31" spans="1:10" x14ac:dyDescent="0.2">
      <c r="A31" s="77"/>
      <c r="B31" s="78"/>
      <c r="C31" s="73"/>
      <c r="D31" s="161" t="s">
        <v>44</v>
      </c>
      <c r="E31" s="161"/>
      <c r="F31" s="161"/>
      <c r="G31" s="73"/>
      <c r="H31" s="78"/>
      <c r="I31" s="78"/>
      <c r="J31" s="74"/>
    </row>
    <row r="32" spans="1:10" x14ac:dyDescent="0.2">
      <c r="A32" s="164"/>
      <c r="B32" s="161"/>
      <c r="C32" s="73"/>
      <c r="D32" s="161"/>
      <c r="E32" s="161"/>
      <c r="F32" s="161"/>
      <c r="G32" s="73"/>
      <c r="H32" s="161"/>
      <c r="I32" s="161"/>
      <c r="J32" s="74"/>
    </row>
    <row r="33" spans="1:10" x14ac:dyDescent="0.2">
      <c r="A33" s="164"/>
      <c r="B33" s="161"/>
      <c r="C33" s="73"/>
      <c r="D33" s="161"/>
      <c r="E33" s="161"/>
      <c r="F33" s="161"/>
      <c r="G33" s="73"/>
      <c r="H33" s="161"/>
      <c r="I33" s="161"/>
      <c r="J33" s="74"/>
    </row>
    <row r="34" spans="1:10" x14ac:dyDescent="0.2">
      <c r="A34" s="79"/>
      <c r="B34" s="80"/>
      <c r="C34" s="73"/>
      <c r="D34" s="73"/>
      <c r="E34" s="73"/>
      <c r="F34" s="73"/>
      <c r="G34" s="73"/>
      <c r="H34" s="161"/>
      <c r="I34" s="161"/>
      <c r="J34" s="74"/>
    </row>
    <row r="35" spans="1:10" x14ac:dyDescent="0.2">
      <c r="A35" s="61"/>
      <c r="B35" s="73"/>
      <c r="C35" s="73"/>
      <c r="D35" s="73"/>
      <c r="E35" s="73"/>
      <c r="F35" s="73"/>
      <c r="G35" s="73"/>
      <c r="H35" s="161"/>
      <c r="I35" s="161"/>
      <c r="J35" s="74"/>
    </row>
    <row r="36" spans="1:10" x14ac:dyDescent="0.2">
      <c r="A36" s="61"/>
      <c r="B36" s="73"/>
      <c r="C36" s="73"/>
      <c r="D36" s="73"/>
      <c r="E36" s="73"/>
      <c r="F36" s="73"/>
      <c r="G36" s="73"/>
      <c r="H36" s="161"/>
      <c r="I36" s="161"/>
      <c r="J36" s="74"/>
    </row>
    <row r="37" spans="1:10" x14ac:dyDescent="0.2">
      <c r="A37" s="61"/>
      <c r="B37" s="73"/>
      <c r="C37" s="73"/>
      <c r="D37" s="73"/>
      <c r="E37" s="73"/>
      <c r="F37" s="73"/>
      <c r="G37" s="73"/>
      <c r="H37" s="161"/>
      <c r="I37" s="161"/>
      <c r="J37" s="74"/>
    </row>
    <row r="38" spans="1:10" x14ac:dyDescent="0.2">
      <c r="A38" s="61"/>
      <c r="B38" s="73"/>
      <c r="C38" s="73"/>
      <c r="D38" s="73"/>
      <c r="E38" s="73"/>
      <c r="F38" s="73"/>
      <c r="G38" s="73"/>
      <c r="H38" s="73"/>
      <c r="I38" s="73"/>
      <c r="J38" s="74"/>
    </row>
    <row r="39" spans="1:10" x14ac:dyDescent="0.2">
      <c r="A39" s="61"/>
      <c r="B39" s="73"/>
      <c r="C39" s="73"/>
      <c r="D39" s="73"/>
      <c r="E39" s="73"/>
      <c r="F39" s="73"/>
      <c r="G39" s="73"/>
      <c r="H39" s="73"/>
      <c r="I39" s="73"/>
      <c r="J39" s="74"/>
    </row>
    <row r="40" spans="1:10" x14ac:dyDescent="0.2">
      <c r="A40" s="60" t="s">
        <v>46</v>
      </c>
      <c r="B40" s="73"/>
      <c r="C40" s="73"/>
      <c r="D40" s="73"/>
      <c r="E40" s="73"/>
      <c r="F40" s="73"/>
      <c r="G40" s="73"/>
      <c r="H40" s="73"/>
      <c r="I40" s="73"/>
      <c r="J40" s="74"/>
    </row>
    <row r="41" spans="1:10" x14ac:dyDescent="0.2">
      <c r="A41" s="61" t="s">
        <v>47</v>
      </c>
      <c r="B41" s="73"/>
      <c r="C41" s="73"/>
      <c r="D41" s="73"/>
      <c r="E41" s="73"/>
      <c r="F41" s="73"/>
      <c r="G41" s="73"/>
      <c r="H41" s="73"/>
      <c r="I41" s="73"/>
      <c r="J41" s="74"/>
    </row>
    <row r="42" spans="1:10" x14ac:dyDescent="0.2">
      <c r="A42" s="61"/>
      <c r="B42" s="73"/>
      <c r="C42" s="73"/>
      <c r="D42" s="73"/>
      <c r="E42" s="73"/>
      <c r="F42" s="73"/>
      <c r="G42" s="73"/>
      <c r="H42" s="73"/>
      <c r="I42" s="73"/>
      <c r="J42" s="74"/>
    </row>
    <row r="43" spans="1:10" x14ac:dyDescent="0.2">
      <c r="A43" s="81"/>
      <c r="B43" s="82"/>
      <c r="C43" s="82"/>
      <c r="D43" s="82"/>
      <c r="E43" s="82"/>
      <c r="F43" s="82"/>
      <c r="G43" s="82"/>
      <c r="H43" s="82"/>
      <c r="I43" s="82"/>
      <c r="J43" s="83"/>
    </row>
    <row r="44" spans="1:10" x14ac:dyDescent="0.2">
      <c r="A44" s="67" t="s">
        <v>49</v>
      </c>
      <c r="B44" s="84"/>
      <c r="C44" s="69" t="s">
        <v>50</v>
      </c>
      <c r="D44" s="84"/>
      <c r="E44" s="84"/>
      <c r="F44" s="69"/>
      <c r="G44" s="84"/>
      <c r="H44" s="84"/>
      <c r="I44" s="84"/>
      <c r="J44" s="85"/>
    </row>
    <row r="45" spans="1:10" x14ac:dyDescent="0.2">
      <c r="A45" s="61"/>
      <c r="B45" s="73"/>
      <c r="C45" s="73"/>
      <c r="D45" s="73"/>
      <c r="E45" s="73"/>
      <c r="F45" s="73"/>
      <c r="G45" s="73"/>
      <c r="H45" s="73"/>
      <c r="I45" s="73"/>
      <c r="J45" s="74"/>
    </row>
    <row r="46" spans="1:10" x14ac:dyDescent="0.2">
      <c r="A46" s="60" t="s">
        <v>52</v>
      </c>
      <c r="B46" s="73"/>
      <c r="C46" s="73"/>
      <c r="D46" s="86" t="s">
        <v>52</v>
      </c>
      <c r="E46" s="73"/>
      <c r="F46" s="73"/>
      <c r="G46" s="86" t="s">
        <v>52</v>
      </c>
      <c r="H46" s="73"/>
      <c r="I46" s="73"/>
      <c r="J46" s="74"/>
    </row>
    <row r="47" spans="1:10" x14ac:dyDescent="0.2">
      <c r="A47" s="61"/>
      <c r="B47" s="73"/>
      <c r="C47" s="73"/>
      <c r="D47" s="73"/>
      <c r="E47" s="73"/>
      <c r="F47" s="73"/>
      <c r="G47" s="73"/>
      <c r="H47" s="73"/>
      <c r="I47" s="73"/>
      <c r="J47" s="74"/>
    </row>
    <row r="48" spans="1:10" x14ac:dyDescent="0.2">
      <c r="A48" s="61"/>
      <c r="B48" s="73"/>
      <c r="C48" s="73"/>
      <c r="D48" s="73"/>
      <c r="E48" s="73"/>
      <c r="F48" s="73"/>
      <c r="G48" s="73"/>
      <c r="H48" s="73"/>
      <c r="I48" s="73"/>
      <c r="J48" s="74"/>
    </row>
    <row r="49" spans="1:10" x14ac:dyDescent="0.2">
      <c r="A49" s="61"/>
      <c r="B49" s="73"/>
      <c r="C49" s="73"/>
      <c r="D49" s="73"/>
      <c r="E49" s="73"/>
      <c r="F49" s="73"/>
      <c r="G49" s="73"/>
      <c r="H49" s="73"/>
      <c r="I49" s="73"/>
      <c r="J49" s="74"/>
    </row>
    <row r="50" spans="1:10" x14ac:dyDescent="0.2">
      <c r="A50" s="61"/>
      <c r="B50" s="73"/>
      <c r="C50" s="73"/>
      <c r="D50" s="73"/>
      <c r="E50" s="73"/>
      <c r="F50" s="73"/>
      <c r="G50" s="73"/>
      <c r="H50" s="73"/>
      <c r="I50" s="73"/>
      <c r="J50" s="74"/>
    </row>
    <row r="51" spans="1:10" x14ac:dyDescent="0.2">
      <c r="A51" s="61"/>
      <c r="B51" s="73"/>
      <c r="C51" s="73"/>
      <c r="D51" s="73"/>
      <c r="E51" s="73"/>
      <c r="F51" s="73"/>
      <c r="G51" s="73"/>
      <c r="H51" s="73"/>
      <c r="I51" s="73"/>
      <c r="J51" s="74"/>
    </row>
    <row r="52" spans="1:10" x14ac:dyDescent="0.2">
      <c r="A52" s="61"/>
      <c r="B52" s="73"/>
      <c r="C52" s="73"/>
      <c r="D52" s="73"/>
      <c r="E52" s="73"/>
      <c r="F52" s="73"/>
      <c r="G52" s="73"/>
      <c r="H52" s="73"/>
      <c r="I52" s="73"/>
      <c r="J52" s="74"/>
    </row>
    <row r="53" spans="1:10" x14ac:dyDescent="0.2">
      <c r="A53" s="61"/>
      <c r="B53" s="73"/>
      <c r="C53" s="73"/>
      <c r="D53" s="73"/>
      <c r="E53" s="73"/>
      <c r="F53" s="73"/>
      <c r="G53" s="73"/>
      <c r="H53" s="73"/>
      <c r="I53" s="73"/>
      <c r="J53" s="74"/>
    </row>
    <row r="54" spans="1:10" x14ac:dyDescent="0.2">
      <c r="A54" s="61"/>
      <c r="B54" s="73"/>
      <c r="C54" s="73"/>
      <c r="D54" s="73"/>
      <c r="E54" s="73"/>
      <c r="F54" s="73"/>
      <c r="G54" s="73"/>
      <c r="H54" s="73"/>
      <c r="I54" s="73"/>
      <c r="J54" s="74"/>
    </row>
    <row r="55" spans="1:10" x14ac:dyDescent="0.2">
      <c r="A55" s="61"/>
      <c r="B55" s="73"/>
      <c r="C55" s="73"/>
      <c r="D55" s="73"/>
      <c r="E55" s="73"/>
      <c r="F55" s="73"/>
      <c r="G55" s="73"/>
      <c r="H55" s="73"/>
      <c r="I55" s="73"/>
      <c r="J55" s="74"/>
    </row>
    <row r="56" spans="1:10" x14ac:dyDescent="0.2">
      <c r="A56" s="61"/>
      <c r="B56" s="73"/>
      <c r="C56" s="73"/>
      <c r="D56" s="73"/>
      <c r="E56" s="73"/>
      <c r="F56" s="73"/>
      <c r="G56" s="73"/>
      <c r="H56" s="73"/>
      <c r="I56" s="73"/>
      <c r="J56" s="74"/>
    </row>
    <row r="57" spans="1:10" x14ac:dyDescent="0.2">
      <c r="A57" s="60" t="s">
        <v>56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x14ac:dyDescent="0.2">
      <c r="A58" s="61" t="s">
        <v>57</v>
      </c>
      <c r="B58" s="73"/>
      <c r="C58" s="73"/>
      <c r="D58" s="73"/>
      <c r="E58" s="73"/>
      <c r="F58" s="73"/>
      <c r="G58" s="73"/>
      <c r="H58" s="73"/>
      <c r="I58" s="73"/>
      <c r="J58" s="74"/>
    </row>
    <row r="59" spans="1:10" x14ac:dyDescent="0.2">
      <c r="A59" s="81"/>
      <c r="B59" s="82"/>
      <c r="C59" s="82"/>
      <c r="D59" s="82"/>
      <c r="E59" s="82"/>
      <c r="F59" s="82"/>
      <c r="G59" s="82"/>
      <c r="H59" s="82"/>
      <c r="I59" s="82"/>
      <c r="J59" s="83"/>
    </row>
    <row r="60" spans="1:10" x14ac:dyDescent="0.2">
      <c r="A60" s="87"/>
      <c r="B60" s="84"/>
      <c r="C60" s="84"/>
      <c r="D60" s="84"/>
      <c r="E60" s="84"/>
      <c r="F60" s="84"/>
      <c r="G60" s="84"/>
      <c r="H60" s="84"/>
      <c r="I60" s="84"/>
      <c r="J60" s="85"/>
    </row>
    <row r="61" spans="1:10" s="54" customFormat="1" x14ac:dyDescent="0.2">
      <c r="A61" s="60" t="s">
        <v>53</v>
      </c>
      <c r="B61" s="86"/>
      <c r="C61" s="86" t="s">
        <v>54</v>
      </c>
      <c r="D61" s="86"/>
      <c r="E61" s="86"/>
      <c r="F61" s="86"/>
      <c r="G61" s="86"/>
      <c r="H61" s="86"/>
      <c r="I61" s="86"/>
      <c r="J61" s="88"/>
    </row>
    <row r="62" spans="1:10" x14ac:dyDescent="0.2">
      <c r="A62" s="61"/>
      <c r="B62" s="73"/>
      <c r="C62" s="73"/>
      <c r="D62" s="73"/>
      <c r="E62" s="73"/>
      <c r="F62" s="73"/>
      <c r="G62" s="73"/>
      <c r="H62" s="73"/>
      <c r="I62" s="73"/>
      <c r="J62" s="74"/>
    </row>
    <row r="63" spans="1:10" x14ac:dyDescent="0.2">
      <c r="A63" s="60" t="s">
        <v>55</v>
      </c>
      <c r="B63" s="73"/>
      <c r="C63" s="73"/>
      <c r="D63" s="86"/>
      <c r="E63" s="86" t="s">
        <v>55</v>
      </c>
      <c r="F63" s="73"/>
      <c r="G63" s="73"/>
      <c r="H63" s="73"/>
      <c r="I63" s="86" t="s">
        <v>55</v>
      </c>
      <c r="J63" s="74"/>
    </row>
    <row r="64" spans="1:10" x14ac:dyDescent="0.2">
      <c r="A64" s="61"/>
      <c r="B64" s="73"/>
      <c r="C64" s="73"/>
      <c r="D64" s="73"/>
      <c r="E64" s="73"/>
      <c r="F64" s="73"/>
      <c r="G64" s="73"/>
      <c r="H64" s="73"/>
      <c r="I64" s="73"/>
      <c r="J64" s="74"/>
    </row>
    <row r="65" spans="1:10" x14ac:dyDescent="0.2">
      <c r="A65" s="61"/>
      <c r="B65" s="73"/>
      <c r="C65" s="73"/>
      <c r="D65" s="73"/>
      <c r="E65" s="73"/>
      <c r="F65" s="73"/>
      <c r="G65" s="73"/>
      <c r="H65" s="73"/>
      <c r="I65" s="73"/>
      <c r="J65" s="74"/>
    </row>
    <row r="66" spans="1:10" x14ac:dyDescent="0.2">
      <c r="A66" s="61"/>
      <c r="B66" s="73"/>
      <c r="C66" s="73"/>
      <c r="D66" s="73"/>
      <c r="E66" s="73"/>
      <c r="F66" s="73"/>
      <c r="G66" s="73"/>
      <c r="H66" s="73"/>
      <c r="I66" s="73"/>
      <c r="J66" s="74"/>
    </row>
    <row r="67" spans="1:10" x14ac:dyDescent="0.2">
      <c r="A67" s="61"/>
      <c r="B67" s="73"/>
      <c r="C67" s="73"/>
      <c r="D67" s="73"/>
      <c r="E67" s="73"/>
      <c r="F67" s="73"/>
      <c r="G67" s="73"/>
      <c r="H67" s="73"/>
      <c r="I67" s="73"/>
      <c r="J67" s="74"/>
    </row>
    <row r="68" spans="1:10" x14ac:dyDescent="0.2">
      <c r="A68" s="61"/>
      <c r="B68" s="73"/>
      <c r="C68" s="73"/>
      <c r="D68" s="73"/>
      <c r="E68" s="73"/>
      <c r="F68" s="73"/>
      <c r="G68" s="73"/>
      <c r="H68" s="73"/>
      <c r="I68" s="73"/>
      <c r="J68" s="74"/>
    </row>
    <row r="69" spans="1:10" x14ac:dyDescent="0.2">
      <c r="A69" s="61"/>
      <c r="B69" s="73"/>
      <c r="C69" s="73"/>
      <c r="D69" s="73"/>
      <c r="E69" s="73"/>
      <c r="F69" s="73"/>
      <c r="G69" s="73"/>
      <c r="H69" s="73"/>
      <c r="I69" s="73"/>
      <c r="J69" s="74"/>
    </row>
    <row r="70" spans="1:10" x14ac:dyDescent="0.2">
      <c r="A70" s="61"/>
      <c r="B70" s="73"/>
      <c r="C70" s="73"/>
      <c r="D70" s="73"/>
      <c r="E70" s="73"/>
      <c r="F70" s="73"/>
      <c r="G70" s="73"/>
      <c r="H70" s="73"/>
      <c r="I70" s="73"/>
      <c r="J70" s="74"/>
    </row>
    <row r="71" spans="1:10" x14ac:dyDescent="0.2">
      <c r="A71" s="61"/>
      <c r="B71" s="73"/>
      <c r="C71" s="73"/>
      <c r="D71" s="73"/>
      <c r="E71" s="73"/>
      <c r="F71" s="73"/>
      <c r="G71" s="73"/>
      <c r="H71" s="73"/>
      <c r="I71" s="73"/>
      <c r="J71" s="74"/>
    </row>
    <row r="72" spans="1:10" x14ac:dyDescent="0.2">
      <c r="A72" s="61"/>
      <c r="B72" s="73"/>
      <c r="C72" s="73"/>
      <c r="D72" s="73"/>
      <c r="E72" s="73"/>
      <c r="F72" s="73"/>
      <c r="G72" s="73"/>
      <c r="H72" s="73"/>
      <c r="I72" s="73"/>
      <c r="J72" s="74"/>
    </row>
    <row r="73" spans="1:10" x14ac:dyDescent="0.2">
      <c r="A73" s="61"/>
      <c r="B73" s="73"/>
      <c r="C73" s="73"/>
      <c r="D73" s="73"/>
      <c r="E73" s="73"/>
      <c r="F73" s="73"/>
      <c r="G73" s="73"/>
      <c r="H73" s="73"/>
      <c r="I73" s="73"/>
      <c r="J73" s="74"/>
    </row>
    <row r="74" spans="1:10" x14ac:dyDescent="0.2">
      <c r="A74" s="60" t="s">
        <v>56</v>
      </c>
      <c r="B74" s="73"/>
      <c r="C74" s="73"/>
      <c r="D74" s="73"/>
      <c r="E74" s="73"/>
      <c r="F74" s="73"/>
      <c r="G74" s="73"/>
      <c r="H74" s="73"/>
      <c r="I74" s="73"/>
      <c r="J74" s="74"/>
    </row>
    <row r="75" spans="1:10" x14ac:dyDescent="0.2">
      <c r="A75" s="61" t="s">
        <v>58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x14ac:dyDescent="0.2">
      <c r="A76" s="61"/>
      <c r="B76" s="73"/>
      <c r="C76" s="73"/>
      <c r="D76" s="73"/>
      <c r="E76" s="73"/>
      <c r="F76" s="73"/>
      <c r="G76" s="73"/>
      <c r="H76" s="73"/>
      <c r="I76" s="73"/>
      <c r="J76" s="74"/>
    </row>
    <row r="77" spans="1:10" x14ac:dyDescent="0.2">
      <c r="A77" s="81"/>
      <c r="B77" s="82"/>
      <c r="C77" s="82"/>
      <c r="D77" s="82"/>
      <c r="E77" s="82"/>
      <c r="F77" s="82"/>
      <c r="G77" s="82"/>
      <c r="H77" s="82"/>
      <c r="I77" s="82"/>
      <c r="J77" s="83"/>
    </row>
  </sheetData>
  <mergeCells count="15">
    <mergeCell ref="H35:I35"/>
    <mergeCell ref="H36:I36"/>
    <mergeCell ref="H37:I37"/>
    <mergeCell ref="D31:F31"/>
    <mergeCell ref="H34:I34"/>
    <mergeCell ref="H32:I32"/>
    <mergeCell ref="H33:I33"/>
    <mergeCell ref="A1:I1"/>
    <mergeCell ref="D32:F32"/>
    <mergeCell ref="D29:F29"/>
    <mergeCell ref="D33:F33"/>
    <mergeCell ref="H29:I29"/>
    <mergeCell ref="A29:B29"/>
    <mergeCell ref="A32:B32"/>
    <mergeCell ref="A33:B33"/>
  </mergeCells>
  <phoneticPr fontId="7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copies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 sizeWithCells="1">
              <from>
                <xdr:col>7</xdr:col>
                <xdr:colOff>104775</xdr:colOff>
                <xdr:row>29</xdr:row>
                <xdr:rowOff>104775</xdr:rowOff>
              </from>
              <to>
                <xdr:col>8</xdr:col>
                <xdr:colOff>304800</xdr:colOff>
                <xdr:row>38</xdr:row>
                <xdr:rowOff>104775</xdr:rowOff>
              </to>
            </anchor>
          </objectPr>
        </oleObject>
      </mc:Choice>
      <mc:Fallback>
        <oleObject progId="Equation.3" shapeId="1026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autoPict="0" r:id="rId7">
            <anchor moveWithCells="1" sizeWithCells="1">
              <from>
                <xdr:col>0</xdr:col>
                <xdr:colOff>0</xdr:colOff>
                <xdr:row>47</xdr:row>
                <xdr:rowOff>0</xdr:rowOff>
              </from>
              <to>
                <xdr:col>1</xdr:col>
                <xdr:colOff>152400</xdr:colOff>
                <xdr:row>54</xdr:row>
                <xdr:rowOff>114300</xdr:rowOff>
              </to>
            </anchor>
          </objectPr>
        </oleObject>
      </mc:Choice>
      <mc:Fallback>
        <oleObject progId="Equation.3" shapeId="1027" r:id="rId6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9">
            <anchor moveWithCells="1" sizeWithCells="1">
              <from>
                <xdr:col>2</xdr:col>
                <xdr:colOff>571500</xdr:colOff>
                <xdr:row>47</xdr:row>
                <xdr:rowOff>0</xdr:rowOff>
              </from>
              <to>
                <xdr:col>4</xdr:col>
                <xdr:colOff>409575</xdr:colOff>
                <xdr:row>54</xdr:row>
                <xdr:rowOff>133350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10">
          <objectPr defaultSize="0" autoPict="0" r:id="rId11">
            <anchor moveWithCells="1" sizeWithCells="1">
              <from>
                <xdr:col>6</xdr:col>
                <xdr:colOff>0</xdr:colOff>
                <xdr:row>47</xdr:row>
                <xdr:rowOff>0</xdr:rowOff>
              </from>
              <to>
                <xdr:col>7</xdr:col>
                <xdr:colOff>142875</xdr:colOff>
                <xdr:row>54</xdr:row>
                <xdr:rowOff>114300</xdr:rowOff>
              </to>
            </anchor>
          </objectPr>
        </oleObject>
      </mc:Choice>
      <mc:Fallback>
        <oleObject progId="Equation.3" shapeId="1029" r:id="rId10"/>
      </mc:Fallback>
    </mc:AlternateContent>
    <mc:AlternateContent xmlns:mc="http://schemas.openxmlformats.org/markup-compatibility/2006">
      <mc:Choice Requires="x14">
        <oleObject progId="Equation.3" shapeId="1030" r:id="rId12">
          <objectPr defaultSize="0" autoPict="0" r:id="rId13">
            <anchor moveWithCells="1" sizeWithCells="1">
              <from>
                <xdr:col>0</xdr:col>
                <xdr:colOff>0</xdr:colOff>
                <xdr:row>64</xdr:row>
                <xdr:rowOff>0</xdr:rowOff>
              </from>
              <to>
                <xdr:col>2</xdr:col>
                <xdr:colOff>266700</xdr:colOff>
                <xdr:row>67</xdr:row>
                <xdr:rowOff>152400</xdr:rowOff>
              </to>
            </anchor>
          </objectPr>
        </oleObject>
      </mc:Choice>
      <mc:Fallback>
        <oleObject progId="Equation.3" shapeId="1030" r:id="rId12"/>
      </mc:Fallback>
    </mc:AlternateContent>
    <mc:AlternateContent xmlns:mc="http://schemas.openxmlformats.org/markup-compatibility/2006">
      <mc:Choice Requires="x14">
        <oleObject progId="Equation.3" shapeId="1031" r:id="rId14">
          <objectPr defaultSize="0" autoPict="0" r:id="rId15">
            <anchor moveWithCells="1" sizeWithCells="1">
              <from>
                <xdr:col>4</xdr:col>
                <xdr:colOff>0</xdr:colOff>
                <xdr:row>64</xdr:row>
                <xdr:rowOff>0</xdr:rowOff>
              </from>
              <to>
                <xdr:col>5</xdr:col>
                <xdr:colOff>485775</xdr:colOff>
                <xdr:row>66</xdr:row>
                <xdr:rowOff>104775</xdr:rowOff>
              </to>
            </anchor>
          </objectPr>
        </oleObject>
      </mc:Choice>
      <mc:Fallback>
        <oleObject progId="Equation.3" shapeId="1031" r:id="rId14"/>
      </mc:Fallback>
    </mc:AlternateContent>
    <mc:AlternateContent xmlns:mc="http://schemas.openxmlformats.org/markup-compatibility/2006">
      <mc:Choice Requires="x14">
        <oleObject progId="Equation.3" shapeId="1032" r:id="rId16">
          <objectPr defaultSize="0" autoPict="0" r:id="rId17">
            <anchor moveWithCells="1" sizeWithCells="1">
              <from>
                <xdr:col>8</xdr:col>
                <xdr:colOff>0</xdr:colOff>
                <xdr:row>64</xdr:row>
                <xdr:rowOff>0</xdr:rowOff>
              </from>
              <to>
                <xdr:col>9</xdr:col>
                <xdr:colOff>200025</xdr:colOff>
                <xdr:row>71</xdr:row>
                <xdr:rowOff>114300</xdr:rowOff>
              </to>
            </anchor>
          </objectPr>
        </oleObject>
      </mc:Choice>
      <mc:Fallback>
        <oleObject progId="Equation.3" shapeId="1032" r:id="rId16"/>
      </mc:Fallback>
    </mc:AlternateContent>
    <mc:AlternateContent xmlns:mc="http://schemas.openxmlformats.org/markup-compatibility/2006">
      <mc:Choice Requires="x14">
        <oleObject progId="Equation.3" shapeId="1033" r:id="rId18">
          <objectPr defaultSize="0" autoPict="0" r:id="rId19">
            <anchor moveWithCells="1" sizeWithCells="1">
              <from>
                <xdr:col>0</xdr:col>
                <xdr:colOff>76200</xdr:colOff>
                <xdr:row>29</xdr:row>
                <xdr:rowOff>76200</xdr:rowOff>
              </from>
              <to>
                <xdr:col>1</xdr:col>
                <xdr:colOff>352425</xdr:colOff>
                <xdr:row>38</xdr:row>
                <xdr:rowOff>76200</xdr:rowOff>
              </to>
            </anchor>
          </objectPr>
        </oleObject>
      </mc:Choice>
      <mc:Fallback>
        <oleObject progId="Equation.3" shapeId="1033" r:id="rId18"/>
      </mc:Fallback>
    </mc:AlternateContent>
    <mc:AlternateContent xmlns:mc="http://schemas.openxmlformats.org/markup-compatibility/2006">
      <mc:Choice Requires="x14">
        <oleObject progId="Equation.3" shapeId="1034" r:id="rId20">
          <objectPr defaultSize="0" autoPict="0" r:id="rId21">
            <anchor moveWithCells="1" sizeWithCells="1">
              <from>
                <xdr:col>3</xdr:col>
                <xdr:colOff>428625</xdr:colOff>
                <xdr:row>31</xdr:row>
                <xdr:rowOff>142875</xdr:rowOff>
              </from>
              <to>
                <xdr:col>5</xdr:col>
                <xdr:colOff>76200</xdr:colOff>
                <xdr:row>33</xdr:row>
                <xdr:rowOff>19050</xdr:rowOff>
              </to>
            </anchor>
          </objectPr>
        </oleObject>
      </mc:Choice>
      <mc:Fallback>
        <oleObject progId="Equation.3" shapeId="1034" r:id="rId20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I33"/>
  <sheetViews>
    <sheetView zoomScale="58" workbookViewId="0">
      <selection activeCell="Q33" sqref="Q33"/>
    </sheetView>
  </sheetViews>
  <sheetFormatPr defaultRowHeight="17.25" customHeight="1" x14ac:dyDescent="0.3"/>
  <cols>
    <col min="1" max="1" width="7.140625" style="3" bestFit="1" customWidth="1"/>
    <col min="2" max="2" width="2.7109375" style="3" bestFit="1" customWidth="1"/>
    <col min="3" max="3" width="3.7109375" style="3" bestFit="1" customWidth="1"/>
    <col min="4" max="4" width="10.7109375" style="34" customWidth="1"/>
    <col min="5" max="5" width="9.140625" style="3"/>
    <col min="6" max="6" width="5.85546875" style="3" bestFit="1" customWidth="1"/>
    <col min="7" max="7" width="2.7109375" style="3" bestFit="1" customWidth="1"/>
    <col min="8" max="8" width="2.140625" style="3" bestFit="1" customWidth="1"/>
    <col min="9" max="9" width="10.7109375" style="34" customWidth="1"/>
    <col min="10" max="10" width="9.140625" style="3"/>
    <col min="11" max="11" width="5.85546875" style="3" bestFit="1" customWidth="1"/>
    <col min="12" max="12" width="2.7109375" style="3" bestFit="1" customWidth="1"/>
    <col min="13" max="13" width="2.140625" style="3" bestFit="1" customWidth="1"/>
    <col min="14" max="14" width="10.7109375" style="34" customWidth="1"/>
    <col min="15" max="15" width="9.140625" style="3"/>
    <col min="16" max="16" width="5.85546875" style="3" bestFit="1" customWidth="1"/>
    <col min="17" max="17" width="2.7109375" style="3" bestFit="1" customWidth="1"/>
    <col min="18" max="18" width="2.140625" style="3" bestFit="1" customWidth="1"/>
    <col min="19" max="19" width="10.7109375" style="34" customWidth="1"/>
    <col min="20" max="20" width="9.140625" style="3"/>
    <col min="21" max="21" width="7.140625" style="3" bestFit="1" customWidth="1"/>
    <col min="22" max="22" width="2.7109375" style="3" bestFit="1" customWidth="1"/>
    <col min="23" max="23" width="2.140625" style="3" bestFit="1" customWidth="1"/>
    <col min="24" max="24" width="10.7109375" style="34" customWidth="1"/>
    <col min="25" max="25" width="18.5703125" style="3" customWidth="1"/>
    <col min="26" max="26" width="4" style="3" customWidth="1"/>
    <col min="27" max="27" width="2.85546875" style="3" customWidth="1"/>
    <col min="28" max="28" width="14.5703125" style="3" bestFit="1" customWidth="1"/>
    <col min="29" max="16384" width="9.140625" style="3"/>
  </cols>
  <sheetData>
    <row r="1" spans="1:35" s="4" customFormat="1" ht="35.25" customHeight="1" x14ac:dyDescent="0.4">
      <c r="A1" s="173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41"/>
      <c r="AD1" s="141"/>
      <c r="AE1" s="141"/>
      <c r="AF1" s="141"/>
      <c r="AG1" s="141"/>
      <c r="AH1" s="141"/>
      <c r="AI1" s="142"/>
    </row>
    <row r="2" spans="1:35" ht="30.75" customHeight="1" x14ac:dyDescent="0.35">
      <c r="A2" s="170" t="s">
        <v>22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2"/>
    </row>
    <row r="3" spans="1:35" ht="29.25" customHeight="1" x14ac:dyDescent="0.3">
      <c r="A3" s="122"/>
      <c r="B3" s="14"/>
      <c r="C3" s="14"/>
      <c r="D3" s="14"/>
      <c r="E3" s="14"/>
      <c r="F3" s="14"/>
      <c r="G3" s="14"/>
      <c r="H3" s="14"/>
      <c r="I3" s="14"/>
      <c r="J3" s="14"/>
      <c r="K3" s="165">
        <v>6</v>
      </c>
      <c r="L3" s="166"/>
      <c r="M3" s="166"/>
      <c r="N3" s="166"/>
      <c r="O3" s="167"/>
      <c r="P3" s="14"/>
      <c r="Q3" s="14"/>
      <c r="R3" s="14"/>
      <c r="S3" s="14"/>
      <c r="T3" s="14"/>
      <c r="U3" s="14"/>
      <c r="V3" s="14"/>
      <c r="W3" s="14"/>
      <c r="X3" s="14"/>
      <c r="Y3" s="123"/>
      <c r="Z3" s="123"/>
      <c r="AA3" s="123"/>
      <c r="AB3" s="26"/>
      <c r="AC3" s="26"/>
      <c r="AD3" s="26"/>
      <c r="AE3" s="26"/>
      <c r="AF3" s="26"/>
      <c r="AG3" s="26"/>
      <c r="AH3" s="26"/>
      <c r="AI3" s="124"/>
    </row>
    <row r="4" spans="1:35" ht="29.25" customHeight="1" thickBot="1" x14ac:dyDescent="0.35">
      <c r="A4" s="125"/>
      <c r="B4" s="35"/>
      <c r="C4" s="35"/>
      <c r="D4" s="35"/>
      <c r="E4" s="35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4"/>
      <c r="Y4" s="123"/>
      <c r="Z4" s="123"/>
      <c r="AA4" s="123"/>
      <c r="AB4" s="26"/>
      <c r="AC4" s="26"/>
      <c r="AD4" s="26"/>
      <c r="AE4" s="26"/>
      <c r="AF4" s="26"/>
      <c r="AG4" s="26"/>
      <c r="AH4" s="26"/>
      <c r="AI4" s="124"/>
    </row>
    <row r="5" spans="1:35" ht="32.25" customHeight="1" thickTop="1" thickBot="1" x14ac:dyDescent="0.35">
      <c r="A5" s="15">
        <v>1</v>
      </c>
      <c r="B5" s="16" t="s">
        <v>0</v>
      </c>
      <c r="C5" s="17" t="s">
        <v>1</v>
      </c>
      <c r="D5" s="18">
        <f>K3*A5/100</f>
        <v>0.06</v>
      </c>
      <c r="E5" s="19"/>
      <c r="F5" s="16">
        <v>21</v>
      </c>
      <c r="G5" s="16" t="s">
        <v>0</v>
      </c>
      <c r="H5" s="17" t="s">
        <v>1</v>
      </c>
      <c r="I5" s="18">
        <f>F5*K3/100</f>
        <v>1.26</v>
      </c>
      <c r="J5" s="19"/>
      <c r="K5" s="16">
        <v>41</v>
      </c>
      <c r="L5" s="16" t="s">
        <v>0</v>
      </c>
      <c r="M5" s="17" t="s">
        <v>1</v>
      </c>
      <c r="N5" s="18">
        <f>K5*K3/100</f>
        <v>2.46</v>
      </c>
      <c r="O5" s="19"/>
      <c r="P5" s="16">
        <v>61</v>
      </c>
      <c r="Q5" s="16" t="s">
        <v>0</v>
      </c>
      <c r="R5" s="17" t="s">
        <v>1</v>
      </c>
      <c r="S5" s="18">
        <f>P5*K3/100</f>
        <v>3.66</v>
      </c>
      <c r="T5" s="19"/>
      <c r="U5" s="16">
        <v>81</v>
      </c>
      <c r="V5" s="16" t="s">
        <v>0</v>
      </c>
      <c r="W5" s="17" t="s">
        <v>1</v>
      </c>
      <c r="X5" s="18">
        <f>U5*K3/100</f>
        <v>4.8600000000000003</v>
      </c>
      <c r="Y5" s="36">
        <v>8</v>
      </c>
      <c r="Z5" s="37" t="s">
        <v>0</v>
      </c>
      <c r="AA5" s="38" t="s">
        <v>1</v>
      </c>
      <c r="AB5" s="39">
        <f>Y5*K3/100</f>
        <v>0.48</v>
      </c>
      <c r="AC5" s="123"/>
      <c r="AD5" s="123"/>
      <c r="AE5" s="123"/>
      <c r="AF5" s="123"/>
      <c r="AG5" s="123"/>
      <c r="AH5" s="123"/>
      <c r="AI5" s="126"/>
    </row>
    <row r="6" spans="1:35" ht="21" customHeight="1" thickTop="1" x14ac:dyDescent="0.3">
      <c r="A6" s="20">
        <v>2</v>
      </c>
      <c r="B6" s="21" t="s">
        <v>0</v>
      </c>
      <c r="C6" s="22" t="s">
        <v>1</v>
      </c>
      <c r="D6" s="23">
        <f>K3*A6/100</f>
        <v>0.12</v>
      </c>
      <c r="E6" s="24"/>
      <c r="F6" s="21">
        <v>22</v>
      </c>
      <c r="G6" s="21" t="s">
        <v>0</v>
      </c>
      <c r="H6" s="22" t="s">
        <v>1</v>
      </c>
      <c r="I6" s="23">
        <f>F6*K3/100</f>
        <v>1.32</v>
      </c>
      <c r="J6" s="24"/>
      <c r="K6" s="21">
        <v>42</v>
      </c>
      <c r="L6" s="21" t="s">
        <v>0</v>
      </c>
      <c r="M6" s="22" t="s">
        <v>1</v>
      </c>
      <c r="N6" s="23">
        <f>K6*K3/100</f>
        <v>2.52</v>
      </c>
      <c r="O6" s="24"/>
      <c r="P6" s="21">
        <v>62</v>
      </c>
      <c r="Q6" s="21" t="s">
        <v>0</v>
      </c>
      <c r="R6" s="22" t="s">
        <v>1</v>
      </c>
      <c r="S6" s="23">
        <f>P6*K3/100</f>
        <v>3.72</v>
      </c>
      <c r="T6" s="24"/>
      <c r="U6" s="21">
        <v>82</v>
      </c>
      <c r="V6" s="21" t="s">
        <v>0</v>
      </c>
      <c r="W6" s="22" t="s">
        <v>1</v>
      </c>
      <c r="X6" s="25">
        <f>U6*K3/100</f>
        <v>4.92</v>
      </c>
      <c r="Y6" s="123"/>
      <c r="Z6" s="123"/>
      <c r="AA6" s="123"/>
      <c r="AB6" s="26"/>
      <c r="AC6" s="123"/>
      <c r="AD6" s="123"/>
      <c r="AE6" s="123"/>
      <c r="AF6" s="123"/>
      <c r="AG6" s="123"/>
      <c r="AH6" s="123"/>
      <c r="AI6" s="126"/>
    </row>
    <row r="7" spans="1:35" ht="17.25" customHeight="1" x14ac:dyDescent="0.3">
      <c r="A7" s="20">
        <v>3</v>
      </c>
      <c r="B7" s="21" t="s">
        <v>0</v>
      </c>
      <c r="C7" s="22" t="s">
        <v>1</v>
      </c>
      <c r="D7" s="23">
        <f>K3*A7/100</f>
        <v>0.18</v>
      </c>
      <c r="E7" s="24"/>
      <c r="F7" s="21">
        <v>23</v>
      </c>
      <c r="G7" s="21" t="s">
        <v>0</v>
      </c>
      <c r="H7" s="22" t="s">
        <v>1</v>
      </c>
      <c r="I7" s="23">
        <f>F7*K3/100</f>
        <v>1.38</v>
      </c>
      <c r="J7" s="24"/>
      <c r="K7" s="21">
        <v>43</v>
      </c>
      <c r="L7" s="21" t="s">
        <v>0</v>
      </c>
      <c r="M7" s="22" t="s">
        <v>1</v>
      </c>
      <c r="N7" s="23">
        <f>K7*K3/100</f>
        <v>2.58</v>
      </c>
      <c r="O7" s="24"/>
      <c r="P7" s="21">
        <v>63</v>
      </c>
      <c r="Q7" s="21" t="s">
        <v>0</v>
      </c>
      <c r="R7" s="22" t="s">
        <v>1</v>
      </c>
      <c r="S7" s="23">
        <f>P7*K3/100</f>
        <v>3.78</v>
      </c>
      <c r="T7" s="24"/>
      <c r="U7" s="21">
        <v>83</v>
      </c>
      <c r="V7" s="21" t="s">
        <v>0</v>
      </c>
      <c r="W7" s="22" t="s">
        <v>1</v>
      </c>
      <c r="X7" s="25">
        <f>U7*K3/100</f>
        <v>4.9800000000000004</v>
      </c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6"/>
    </row>
    <row r="8" spans="1:35" ht="17.25" customHeight="1" x14ac:dyDescent="0.3">
      <c r="A8" s="20">
        <v>4</v>
      </c>
      <c r="B8" s="21" t="s">
        <v>0</v>
      </c>
      <c r="C8" s="22" t="s">
        <v>1</v>
      </c>
      <c r="D8" s="23">
        <f>A8*K3/100</f>
        <v>0.24</v>
      </c>
      <c r="E8" s="24"/>
      <c r="F8" s="21">
        <v>24</v>
      </c>
      <c r="G8" s="21" t="s">
        <v>0</v>
      </c>
      <c r="H8" s="22" t="s">
        <v>1</v>
      </c>
      <c r="I8" s="23">
        <f>F8*K3/100</f>
        <v>1.44</v>
      </c>
      <c r="J8" s="24"/>
      <c r="K8" s="21">
        <v>44</v>
      </c>
      <c r="L8" s="21" t="s">
        <v>0</v>
      </c>
      <c r="M8" s="22" t="s">
        <v>1</v>
      </c>
      <c r="N8" s="23">
        <f>K8*K3/100</f>
        <v>2.64</v>
      </c>
      <c r="O8" s="24"/>
      <c r="P8" s="21">
        <v>64</v>
      </c>
      <c r="Q8" s="21" t="s">
        <v>0</v>
      </c>
      <c r="R8" s="22" t="s">
        <v>1</v>
      </c>
      <c r="S8" s="23">
        <f>P8*K3/100</f>
        <v>3.84</v>
      </c>
      <c r="T8" s="24"/>
      <c r="U8" s="21">
        <v>84</v>
      </c>
      <c r="V8" s="21" t="s">
        <v>0</v>
      </c>
      <c r="W8" s="22" t="s">
        <v>1</v>
      </c>
      <c r="X8" s="25">
        <f>U8*K3/100</f>
        <v>5.04</v>
      </c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6"/>
    </row>
    <row r="9" spans="1:35" ht="17.25" customHeight="1" x14ac:dyDescent="0.3">
      <c r="A9" s="20">
        <v>5</v>
      </c>
      <c r="B9" s="21" t="s">
        <v>0</v>
      </c>
      <c r="C9" s="22" t="s">
        <v>1</v>
      </c>
      <c r="D9" s="23">
        <f>A9*K3/100</f>
        <v>0.3</v>
      </c>
      <c r="E9" s="24"/>
      <c r="F9" s="21">
        <v>25</v>
      </c>
      <c r="G9" s="21" t="s">
        <v>0</v>
      </c>
      <c r="H9" s="22" t="s">
        <v>1</v>
      </c>
      <c r="I9" s="23">
        <f>F9*K3/100</f>
        <v>1.5</v>
      </c>
      <c r="J9" s="24"/>
      <c r="K9" s="21">
        <v>45</v>
      </c>
      <c r="L9" s="21" t="s">
        <v>0</v>
      </c>
      <c r="M9" s="22" t="s">
        <v>1</v>
      </c>
      <c r="N9" s="23">
        <f>K9*K3/100</f>
        <v>2.7</v>
      </c>
      <c r="O9" s="24"/>
      <c r="P9" s="21">
        <v>65</v>
      </c>
      <c r="Q9" s="21" t="s">
        <v>0</v>
      </c>
      <c r="R9" s="22" t="s">
        <v>1</v>
      </c>
      <c r="S9" s="23">
        <f>P9*K3/100</f>
        <v>3.9</v>
      </c>
      <c r="T9" s="24"/>
      <c r="U9" s="21">
        <v>85</v>
      </c>
      <c r="V9" s="21" t="s">
        <v>0</v>
      </c>
      <c r="W9" s="22" t="s">
        <v>1</v>
      </c>
      <c r="X9" s="25">
        <f>U9*K3/100</f>
        <v>5.0999999999999996</v>
      </c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6"/>
    </row>
    <row r="10" spans="1:35" ht="17.25" customHeight="1" x14ac:dyDescent="0.3">
      <c r="A10" s="20">
        <v>6</v>
      </c>
      <c r="B10" s="21" t="s">
        <v>0</v>
      </c>
      <c r="C10" s="22" t="s">
        <v>1</v>
      </c>
      <c r="D10" s="23">
        <f>A10*K3/100</f>
        <v>0.36</v>
      </c>
      <c r="E10" s="24"/>
      <c r="F10" s="21">
        <v>26</v>
      </c>
      <c r="G10" s="21" t="s">
        <v>0</v>
      </c>
      <c r="H10" s="22" t="s">
        <v>1</v>
      </c>
      <c r="I10" s="23">
        <f>F10*K3/100</f>
        <v>1.56</v>
      </c>
      <c r="J10" s="24"/>
      <c r="K10" s="21">
        <v>46</v>
      </c>
      <c r="L10" s="21" t="s">
        <v>0</v>
      </c>
      <c r="M10" s="22" t="s">
        <v>1</v>
      </c>
      <c r="N10" s="23">
        <f>K10*K3/100</f>
        <v>2.76</v>
      </c>
      <c r="O10" s="24"/>
      <c r="P10" s="21">
        <v>66</v>
      </c>
      <c r="Q10" s="21" t="s">
        <v>0</v>
      </c>
      <c r="R10" s="22" t="s">
        <v>1</v>
      </c>
      <c r="S10" s="23">
        <f>P10*K3/100</f>
        <v>3.96</v>
      </c>
      <c r="T10" s="24"/>
      <c r="U10" s="21">
        <v>86</v>
      </c>
      <c r="V10" s="21" t="s">
        <v>0</v>
      </c>
      <c r="W10" s="22" t="s">
        <v>1</v>
      </c>
      <c r="X10" s="25">
        <f>U10*K3/100</f>
        <v>5.16</v>
      </c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6"/>
    </row>
    <row r="11" spans="1:35" ht="17.25" customHeight="1" x14ac:dyDescent="0.3">
      <c r="A11" s="20">
        <v>7</v>
      </c>
      <c r="B11" s="21" t="s">
        <v>0</v>
      </c>
      <c r="C11" s="22" t="s">
        <v>1</v>
      </c>
      <c r="D11" s="23">
        <f>A11*K3/100</f>
        <v>0.42</v>
      </c>
      <c r="E11" s="24"/>
      <c r="F11" s="21">
        <v>27</v>
      </c>
      <c r="G11" s="21" t="s">
        <v>0</v>
      </c>
      <c r="H11" s="22" t="s">
        <v>1</v>
      </c>
      <c r="I11" s="23">
        <f>F11*K3/100</f>
        <v>1.62</v>
      </c>
      <c r="J11" s="24"/>
      <c r="K11" s="21">
        <v>47</v>
      </c>
      <c r="L11" s="21" t="s">
        <v>0</v>
      </c>
      <c r="M11" s="22" t="s">
        <v>1</v>
      </c>
      <c r="N11" s="23">
        <f>K11*K3/100</f>
        <v>2.82</v>
      </c>
      <c r="O11" s="24"/>
      <c r="P11" s="21">
        <v>67</v>
      </c>
      <c r="Q11" s="21" t="s">
        <v>0</v>
      </c>
      <c r="R11" s="22" t="s">
        <v>1</v>
      </c>
      <c r="S11" s="23">
        <f>P11*K3/100</f>
        <v>4.0199999999999996</v>
      </c>
      <c r="T11" s="24"/>
      <c r="U11" s="21">
        <v>87</v>
      </c>
      <c r="V11" s="21" t="s">
        <v>0</v>
      </c>
      <c r="W11" s="22" t="s">
        <v>1</v>
      </c>
      <c r="X11" s="25">
        <f>U11*K3/100</f>
        <v>5.22</v>
      </c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6"/>
    </row>
    <row r="12" spans="1:35" ht="17.25" customHeight="1" x14ac:dyDescent="0.3">
      <c r="A12" s="20">
        <v>8</v>
      </c>
      <c r="B12" s="21" t="s">
        <v>0</v>
      </c>
      <c r="C12" s="22" t="s">
        <v>1</v>
      </c>
      <c r="D12" s="23">
        <f>A12*K3/100</f>
        <v>0.48</v>
      </c>
      <c r="E12" s="24"/>
      <c r="F12" s="21">
        <v>28</v>
      </c>
      <c r="G12" s="21" t="s">
        <v>0</v>
      </c>
      <c r="H12" s="22" t="s">
        <v>1</v>
      </c>
      <c r="I12" s="23">
        <f>F12*K3/100</f>
        <v>1.68</v>
      </c>
      <c r="J12" s="24"/>
      <c r="K12" s="21">
        <v>48</v>
      </c>
      <c r="L12" s="21" t="s">
        <v>0</v>
      </c>
      <c r="M12" s="22" t="s">
        <v>1</v>
      </c>
      <c r="N12" s="23">
        <f>K12*K3/100</f>
        <v>2.88</v>
      </c>
      <c r="O12" s="24"/>
      <c r="P12" s="21">
        <v>68</v>
      </c>
      <c r="Q12" s="21" t="s">
        <v>0</v>
      </c>
      <c r="R12" s="22" t="s">
        <v>1</v>
      </c>
      <c r="S12" s="23">
        <f>P12*K3/100</f>
        <v>4.08</v>
      </c>
      <c r="T12" s="24"/>
      <c r="U12" s="21">
        <v>88</v>
      </c>
      <c r="V12" s="21" t="s">
        <v>0</v>
      </c>
      <c r="W12" s="22" t="s">
        <v>1</v>
      </c>
      <c r="X12" s="25">
        <f>U12*K3/100</f>
        <v>5.28</v>
      </c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6"/>
    </row>
    <row r="13" spans="1:35" ht="17.25" customHeight="1" x14ac:dyDescent="0.3">
      <c r="A13" s="20">
        <v>9</v>
      </c>
      <c r="B13" s="21" t="s">
        <v>0</v>
      </c>
      <c r="C13" s="22" t="s">
        <v>1</v>
      </c>
      <c r="D13" s="23">
        <f>A13*K3/100</f>
        <v>0.54</v>
      </c>
      <c r="E13" s="24"/>
      <c r="F13" s="21">
        <v>29</v>
      </c>
      <c r="G13" s="21" t="s">
        <v>0</v>
      </c>
      <c r="H13" s="22" t="s">
        <v>1</v>
      </c>
      <c r="I13" s="23">
        <f>F13*K3/100</f>
        <v>1.74</v>
      </c>
      <c r="J13" s="24"/>
      <c r="K13" s="21">
        <v>49</v>
      </c>
      <c r="L13" s="21" t="s">
        <v>0</v>
      </c>
      <c r="M13" s="22" t="s">
        <v>1</v>
      </c>
      <c r="N13" s="23">
        <f>K13*K3/100</f>
        <v>2.94</v>
      </c>
      <c r="O13" s="24"/>
      <c r="P13" s="21">
        <v>69</v>
      </c>
      <c r="Q13" s="21" t="s">
        <v>0</v>
      </c>
      <c r="R13" s="22" t="s">
        <v>1</v>
      </c>
      <c r="S13" s="23">
        <f>P13*K3/100</f>
        <v>4.1399999999999997</v>
      </c>
      <c r="T13" s="24"/>
      <c r="U13" s="21">
        <v>89</v>
      </c>
      <c r="V13" s="21" t="s">
        <v>0</v>
      </c>
      <c r="W13" s="22" t="s">
        <v>1</v>
      </c>
      <c r="X13" s="25">
        <f>U13*K3/100</f>
        <v>5.34</v>
      </c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6"/>
    </row>
    <row r="14" spans="1:35" ht="17.25" customHeight="1" x14ac:dyDescent="0.3">
      <c r="A14" s="20">
        <v>10</v>
      </c>
      <c r="B14" s="21" t="s">
        <v>0</v>
      </c>
      <c r="C14" s="22" t="s">
        <v>1</v>
      </c>
      <c r="D14" s="23">
        <f>A14*K3/100</f>
        <v>0.6</v>
      </c>
      <c r="E14" s="24"/>
      <c r="F14" s="21">
        <v>30</v>
      </c>
      <c r="G14" s="21" t="s">
        <v>0</v>
      </c>
      <c r="H14" s="22" t="s">
        <v>1</v>
      </c>
      <c r="I14" s="23">
        <f>F14*K3/100</f>
        <v>1.8</v>
      </c>
      <c r="J14" s="24"/>
      <c r="K14" s="21">
        <v>50</v>
      </c>
      <c r="L14" s="21" t="s">
        <v>0</v>
      </c>
      <c r="M14" s="22" t="s">
        <v>1</v>
      </c>
      <c r="N14" s="23">
        <f>K14*K3/100</f>
        <v>3</v>
      </c>
      <c r="O14" s="24"/>
      <c r="P14" s="21">
        <v>70</v>
      </c>
      <c r="Q14" s="21" t="s">
        <v>0</v>
      </c>
      <c r="R14" s="22" t="s">
        <v>1</v>
      </c>
      <c r="S14" s="23">
        <f>P14*K3/100</f>
        <v>4.2</v>
      </c>
      <c r="T14" s="24"/>
      <c r="U14" s="21">
        <v>90</v>
      </c>
      <c r="V14" s="21" t="s">
        <v>0</v>
      </c>
      <c r="W14" s="22" t="s">
        <v>1</v>
      </c>
      <c r="X14" s="25">
        <f>U14*K3/100</f>
        <v>5.4</v>
      </c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6"/>
    </row>
    <row r="15" spans="1:35" ht="17.25" customHeight="1" x14ac:dyDescent="0.3">
      <c r="A15" s="20">
        <v>11</v>
      </c>
      <c r="B15" s="21" t="s">
        <v>0</v>
      </c>
      <c r="C15" s="22" t="s">
        <v>1</v>
      </c>
      <c r="D15" s="23">
        <f>A15*K3/100</f>
        <v>0.66</v>
      </c>
      <c r="E15" s="24"/>
      <c r="F15" s="21">
        <v>31</v>
      </c>
      <c r="G15" s="21" t="s">
        <v>0</v>
      </c>
      <c r="H15" s="22" t="s">
        <v>1</v>
      </c>
      <c r="I15" s="23">
        <f>F15*K3/100</f>
        <v>1.86</v>
      </c>
      <c r="J15" s="24"/>
      <c r="K15" s="21">
        <v>51</v>
      </c>
      <c r="L15" s="21" t="s">
        <v>0</v>
      </c>
      <c r="M15" s="22" t="s">
        <v>1</v>
      </c>
      <c r="N15" s="23">
        <f>K15*K3/100</f>
        <v>3.06</v>
      </c>
      <c r="O15" s="24"/>
      <c r="P15" s="21">
        <v>71</v>
      </c>
      <c r="Q15" s="21" t="s">
        <v>0</v>
      </c>
      <c r="R15" s="22" t="s">
        <v>1</v>
      </c>
      <c r="S15" s="23">
        <f>P15*K3/100</f>
        <v>4.26</v>
      </c>
      <c r="T15" s="24"/>
      <c r="U15" s="21">
        <v>91</v>
      </c>
      <c r="V15" s="21" t="s">
        <v>0</v>
      </c>
      <c r="W15" s="22" t="s">
        <v>1</v>
      </c>
      <c r="X15" s="25">
        <f>U15*K3/100</f>
        <v>5.46</v>
      </c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6"/>
    </row>
    <row r="16" spans="1:35" ht="17.25" customHeight="1" x14ac:dyDescent="0.3">
      <c r="A16" s="20">
        <v>12</v>
      </c>
      <c r="B16" s="21" t="s">
        <v>0</v>
      </c>
      <c r="C16" s="22" t="s">
        <v>1</v>
      </c>
      <c r="D16" s="23">
        <f>A16*K3/100</f>
        <v>0.72</v>
      </c>
      <c r="E16" s="24"/>
      <c r="F16" s="21">
        <v>32</v>
      </c>
      <c r="G16" s="21" t="s">
        <v>0</v>
      </c>
      <c r="H16" s="22" t="s">
        <v>1</v>
      </c>
      <c r="I16" s="23">
        <f>F16*K3/100</f>
        <v>1.92</v>
      </c>
      <c r="J16" s="24"/>
      <c r="K16" s="21">
        <v>52</v>
      </c>
      <c r="L16" s="21" t="s">
        <v>0</v>
      </c>
      <c r="M16" s="22" t="s">
        <v>1</v>
      </c>
      <c r="N16" s="23">
        <f>K16*K3/100</f>
        <v>3.12</v>
      </c>
      <c r="O16" s="24"/>
      <c r="P16" s="21">
        <v>72</v>
      </c>
      <c r="Q16" s="21" t="s">
        <v>0</v>
      </c>
      <c r="R16" s="22" t="s">
        <v>1</v>
      </c>
      <c r="S16" s="23">
        <f>P16*K3/100</f>
        <v>4.32</v>
      </c>
      <c r="T16" s="24"/>
      <c r="U16" s="21">
        <v>92</v>
      </c>
      <c r="V16" s="21" t="s">
        <v>0</v>
      </c>
      <c r="W16" s="22" t="s">
        <v>1</v>
      </c>
      <c r="X16" s="25">
        <f>U16*K3/100</f>
        <v>5.52</v>
      </c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6"/>
    </row>
    <row r="17" spans="1:35" ht="17.25" customHeight="1" x14ac:dyDescent="0.3">
      <c r="A17" s="20">
        <v>13</v>
      </c>
      <c r="B17" s="21" t="s">
        <v>0</v>
      </c>
      <c r="C17" s="22" t="s">
        <v>1</v>
      </c>
      <c r="D17" s="23">
        <f>A17*K3/100</f>
        <v>0.78</v>
      </c>
      <c r="E17" s="24"/>
      <c r="F17" s="21">
        <v>33</v>
      </c>
      <c r="G17" s="21" t="s">
        <v>0</v>
      </c>
      <c r="H17" s="22" t="s">
        <v>1</v>
      </c>
      <c r="I17" s="23">
        <f>F17*K3/100</f>
        <v>1.98</v>
      </c>
      <c r="J17" s="24"/>
      <c r="K17" s="21">
        <v>53</v>
      </c>
      <c r="L17" s="21" t="s">
        <v>0</v>
      </c>
      <c r="M17" s="22" t="s">
        <v>1</v>
      </c>
      <c r="N17" s="23">
        <f>K17*K3/100</f>
        <v>3.18</v>
      </c>
      <c r="O17" s="24"/>
      <c r="P17" s="21">
        <v>73</v>
      </c>
      <c r="Q17" s="21" t="s">
        <v>0</v>
      </c>
      <c r="R17" s="22" t="s">
        <v>1</v>
      </c>
      <c r="S17" s="23">
        <f>P17*K3/100</f>
        <v>4.38</v>
      </c>
      <c r="T17" s="24"/>
      <c r="U17" s="21">
        <v>93</v>
      </c>
      <c r="V17" s="21" t="s">
        <v>0</v>
      </c>
      <c r="W17" s="22" t="s">
        <v>1</v>
      </c>
      <c r="X17" s="25">
        <f>U17*K3/100</f>
        <v>5.58</v>
      </c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6"/>
    </row>
    <row r="18" spans="1:35" ht="17.25" customHeight="1" x14ac:dyDescent="0.3">
      <c r="A18" s="20">
        <v>14</v>
      </c>
      <c r="B18" s="21" t="s">
        <v>0</v>
      </c>
      <c r="C18" s="22" t="s">
        <v>1</v>
      </c>
      <c r="D18" s="23">
        <f>A18*K3/100</f>
        <v>0.84</v>
      </c>
      <c r="E18" s="24"/>
      <c r="F18" s="21">
        <v>34</v>
      </c>
      <c r="G18" s="21" t="s">
        <v>0</v>
      </c>
      <c r="H18" s="22" t="s">
        <v>1</v>
      </c>
      <c r="I18" s="23">
        <f>F18*K3/100</f>
        <v>2.04</v>
      </c>
      <c r="J18" s="24"/>
      <c r="K18" s="21">
        <v>54</v>
      </c>
      <c r="L18" s="21" t="s">
        <v>0</v>
      </c>
      <c r="M18" s="22" t="s">
        <v>1</v>
      </c>
      <c r="N18" s="23">
        <f>K18*K3/100</f>
        <v>3.24</v>
      </c>
      <c r="O18" s="24"/>
      <c r="P18" s="21">
        <v>74</v>
      </c>
      <c r="Q18" s="21" t="s">
        <v>0</v>
      </c>
      <c r="R18" s="22" t="s">
        <v>1</v>
      </c>
      <c r="S18" s="23">
        <f>P18*K3/100</f>
        <v>4.4400000000000004</v>
      </c>
      <c r="T18" s="24"/>
      <c r="U18" s="21">
        <v>94</v>
      </c>
      <c r="V18" s="21" t="s">
        <v>0</v>
      </c>
      <c r="W18" s="22" t="s">
        <v>1</v>
      </c>
      <c r="X18" s="25">
        <f>U18*K3/100</f>
        <v>5.64</v>
      </c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6"/>
    </row>
    <row r="19" spans="1:35" ht="17.25" customHeight="1" x14ac:dyDescent="0.3">
      <c r="A19" s="20">
        <v>15</v>
      </c>
      <c r="B19" s="21" t="s">
        <v>0</v>
      </c>
      <c r="C19" s="22" t="s">
        <v>1</v>
      </c>
      <c r="D19" s="23">
        <f>A19*K3/100</f>
        <v>0.9</v>
      </c>
      <c r="E19" s="24"/>
      <c r="F19" s="21">
        <v>35</v>
      </c>
      <c r="G19" s="21" t="s">
        <v>0</v>
      </c>
      <c r="H19" s="22" t="s">
        <v>1</v>
      </c>
      <c r="I19" s="23">
        <f>F19*K3/100</f>
        <v>2.1</v>
      </c>
      <c r="J19" s="24"/>
      <c r="K19" s="21">
        <v>55</v>
      </c>
      <c r="L19" s="21" t="s">
        <v>0</v>
      </c>
      <c r="M19" s="22" t="s">
        <v>1</v>
      </c>
      <c r="N19" s="23">
        <f>K19*K3/100</f>
        <v>3.3</v>
      </c>
      <c r="O19" s="24"/>
      <c r="P19" s="21">
        <v>75</v>
      </c>
      <c r="Q19" s="21" t="s">
        <v>0</v>
      </c>
      <c r="R19" s="22" t="s">
        <v>1</v>
      </c>
      <c r="S19" s="23">
        <f>P19*K3/100</f>
        <v>4.5</v>
      </c>
      <c r="T19" s="24"/>
      <c r="U19" s="21">
        <v>95</v>
      </c>
      <c r="V19" s="21" t="s">
        <v>0</v>
      </c>
      <c r="W19" s="22" t="s">
        <v>1</v>
      </c>
      <c r="X19" s="25">
        <f>U19*K3/100</f>
        <v>5.7</v>
      </c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6"/>
    </row>
    <row r="20" spans="1:35" ht="17.25" customHeight="1" x14ac:dyDescent="0.3">
      <c r="A20" s="20">
        <v>16</v>
      </c>
      <c r="B20" s="21" t="s">
        <v>0</v>
      </c>
      <c r="C20" s="22" t="s">
        <v>1</v>
      </c>
      <c r="D20" s="23">
        <f>A20*K3/100</f>
        <v>0.96</v>
      </c>
      <c r="E20" s="24"/>
      <c r="F20" s="21">
        <v>36</v>
      </c>
      <c r="G20" s="21" t="s">
        <v>0</v>
      </c>
      <c r="H20" s="22" t="s">
        <v>1</v>
      </c>
      <c r="I20" s="23">
        <f>F20*K3/100</f>
        <v>2.16</v>
      </c>
      <c r="J20" s="24"/>
      <c r="K20" s="21">
        <v>56</v>
      </c>
      <c r="L20" s="21" t="s">
        <v>0</v>
      </c>
      <c r="M20" s="22" t="s">
        <v>1</v>
      </c>
      <c r="N20" s="23">
        <f>K20*K3/100</f>
        <v>3.36</v>
      </c>
      <c r="O20" s="24"/>
      <c r="P20" s="21">
        <v>76</v>
      </c>
      <c r="Q20" s="21" t="s">
        <v>0</v>
      </c>
      <c r="R20" s="22" t="s">
        <v>1</v>
      </c>
      <c r="S20" s="23">
        <f>P20*K3/100</f>
        <v>4.5599999999999996</v>
      </c>
      <c r="T20" s="24"/>
      <c r="U20" s="21">
        <v>96</v>
      </c>
      <c r="V20" s="21" t="s">
        <v>0</v>
      </c>
      <c r="W20" s="22" t="s">
        <v>1</v>
      </c>
      <c r="X20" s="25">
        <f>U20*K3/100</f>
        <v>5.76</v>
      </c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6"/>
    </row>
    <row r="21" spans="1:35" ht="17.25" customHeight="1" x14ac:dyDescent="0.3">
      <c r="A21" s="20">
        <v>17</v>
      </c>
      <c r="B21" s="21" t="s">
        <v>0</v>
      </c>
      <c r="C21" s="22" t="s">
        <v>1</v>
      </c>
      <c r="D21" s="23">
        <f>A21*K3/100</f>
        <v>1.02</v>
      </c>
      <c r="E21" s="24"/>
      <c r="F21" s="21">
        <v>37</v>
      </c>
      <c r="G21" s="21" t="s">
        <v>0</v>
      </c>
      <c r="H21" s="22" t="s">
        <v>1</v>
      </c>
      <c r="I21" s="23">
        <f>F21*K3/100</f>
        <v>2.2200000000000002</v>
      </c>
      <c r="J21" s="24"/>
      <c r="K21" s="21">
        <v>57</v>
      </c>
      <c r="L21" s="21" t="s">
        <v>0</v>
      </c>
      <c r="M21" s="22" t="s">
        <v>1</v>
      </c>
      <c r="N21" s="23">
        <f>K21*K3/100</f>
        <v>3.42</v>
      </c>
      <c r="O21" s="24"/>
      <c r="P21" s="21">
        <v>77</v>
      </c>
      <c r="Q21" s="21" t="s">
        <v>0</v>
      </c>
      <c r="R21" s="22" t="s">
        <v>1</v>
      </c>
      <c r="S21" s="23">
        <f>P21*K3/100</f>
        <v>4.62</v>
      </c>
      <c r="T21" s="24"/>
      <c r="U21" s="21">
        <v>97</v>
      </c>
      <c r="V21" s="21" t="s">
        <v>0</v>
      </c>
      <c r="W21" s="22" t="s">
        <v>1</v>
      </c>
      <c r="X21" s="25">
        <f>U21*K3/100</f>
        <v>5.82</v>
      </c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6"/>
    </row>
    <row r="22" spans="1:35" ht="17.25" customHeight="1" x14ac:dyDescent="0.3">
      <c r="A22" s="20">
        <v>18</v>
      </c>
      <c r="B22" s="21" t="s">
        <v>0</v>
      </c>
      <c r="C22" s="22" t="s">
        <v>1</v>
      </c>
      <c r="D22" s="23">
        <f>A22*K3/100</f>
        <v>1.08</v>
      </c>
      <c r="E22" s="24"/>
      <c r="F22" s="21">
        <v>38</v>
      </c>
      <c r="G22" s="21" t="s">
        <v>0</v>
      </c>
      <c r="H22" s="22" t="s">
        <v>1</v>
      </c>
      <c r="I22" s="23">
        <f>F22*K3/100</f>
        <v>2.2799999999999998</v>
      </c>
      <c r="J22" s="24"/>
      <c r="K22" s="21">
        <v>58</v>
      </c>
      <c r="L22" s="21" t="s">
        <v>0</v>
      </c>
      <c r="M22" s="22" t="s">
        <v>1</v>
      </c>
      <c r="N22" s="23">
        <f>K22*K3/100</f>
        <v>3.48</v>
      </c>
      <c r="O22" s="24"/>
      <c r="P22" s="21">
        <v>78</v>
      </c>
      <c r="Q22" s="21" t="s">
        <v>0</v>
      </c>
      <c r="R22" s="22" t="s">
        <v>1</v>
      </c>
      <c r="S22" s="23">
        <f>P22*K3/100</f>
        <v>4.68</v>
      </c>
      <c r="T22" s="24"/>
      <c r="U22" s="21">
        <v>98</v>
      </c>
      <c r="V22" s="21" t="s">
        <v>0</v>
      </c>
      <c r="W22" s="22" t="s">
        <v>1</v>
      </c>
      <c r="X22" s="25">
        <f>U22*K3/100</f>
        <v>5.88</v>
      </c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6"/>
    </row>
    <row r="23" spans="1:35" ht="17.25" customHeight="1" x14ac:dyDescent="0.3">
      <c r="A23" s="20">
        <v>19</v>
      </c>
      <c r="B23" s="21" t="s">
        <v>0</v>
      </c>
      <c r="C23" s="22" t="s">
        <v>1</v>
      </c>
      <c r="D23" s="23">
        <f>A23*K3/100</f>
        <v>1.1399999999999999</v>
      </c>
      <c r="E23" s="24"/>
      <c r="F23" s="21">
        <v>39</v>
      </c>
      <c r="G23" s="21" t="s">
        <v>0</v>
      </c>
      <c r="H23" s="22" t="s">
        <v>1</v>
      </c>
      <c r="I23" s="23">
        <f>F23*K3/100</f>
        <v>2.34</v>
      </c>
      <c r="J23" s="24"/>
      <c r="K23" s="21">
        <v>59</v>
      </c>
      <c r="L23" s="21" t="s">
        <v>0</v>
      </c>
      <c r="M23" s="22" t="s">
        <v>1</v>
      </c>
      <c r="N23" s="23">
        <f>K23*K3/100</f>
        <v>3.54</v>
      </c>
      <c r="O23" s="24"/>
      <c r="P23" s="21">
        <v>79</v>
      </c>
      <c r="Q23" s="21" t="s">
        <v>0</v>
      </c>
      <c r="R23" s="22" t="s">
        <v>1</v>
      </c>
      <c r="S23" s="23">
        <f>P23*K3/100</f>
        <v>4.74</v>
      </c>
      <c r="T23" s="24"/>
      <c r="U23" s="21">
        <v>99</v>
      </c>
      <c r="V23" s="21" t="s">
        <v>0</v>
      </c>
      <c r="W23" s="22" t="s">
        <v>1</v>
      </c>
      <c r="X23" s="25">
        <f>U23*K3/100</f>
        <v>5.94</v>
      </c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6"/>
    </row>
    <row r="24" spans="1:35" ht="17.25" customHeight="1" x14ac:dyDescent="0.3">
      <c r="A24" s="27">
        <v>20</v>
      </c>
      <c r="B24" s="28" t="s">
        <v>0</v>
      </c>
      <c r="C24" s="29" t="s">
        <v>1</v>
      </c>
      <c r="D24" s="30">
        <f>A24*K3/100</f>
        <v>1.2</v>
      </c>
      <c r="E24" s="31"/>
      <c r="F24" s="28">
        <v>40</v>
      </c>
      <c r="G24" s="28" t="s">
        <v>0</v>
      </c>
      <c r="H24" s="29" t="s">
        <v>1</v>
      </c>
      <c r="I24" s="30">
        <f>F24*K3/100</f>
        <v>2.4</v>
      </c>
      <c r="J24" s="31"/>
      <c r="K24" s="28">
        <v>60</v>
      </c>
      <c r="L24" s="28" t="s">
        <v>0</v>
      </c>
      <c r="M24" s="29" t="s">
        <v>1</v>
      </c>
      <c r="N24" s="30">
        <f>K24*K3/100</f>
        <v>3.6</v>
      </c>
      <c r="O24" s="31"/>
      <c r="P24" s="28">
        <v>80</v>
      </c>
      <c r="Q24" s="28" t="s">
        <v>0</v>
      </c>
      <c r="R24" s="29" t="s">
        <v>1</v>
      </c>
      <c r="S24" s="30">
        <f>P24*K3/100</f>
        <v>4.8</v>
      </c>
      <c r="T24" s="31"/>
      <c r="U24" s="28">
        <v>100</v>
      </c>
      <c r="V24" s="28" t="s">
        <v>0</v>
      </c>
      <c r="W24" s="29" t="s">
        <v>1</v>
      </c>
      <c r="X24" s="32">
        <f>U24*K3/100</f>
        <v>6</v>
      </c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6"/>
    </row>
    <row r="25" spans="1:35" ht="17.25" customHeight="1" x14ac:dyDescent="0.3">
      <c r="A25" s="20"/>
      <c r="B25" s="21"/>
      <c r="C25" s="22"/>
      <c r="D25" s="23"/>
      <c r="E25" s="24"/>
      <c r="F25" s="21"/>
      <c r="G25" s="21"/>
      <c r="H25" s="22"/>
      <c r="I25" s="23"/>
      <c r="J25" s="24"/>
      <c r="K25" s="21"/>
      <c r="L25" s="21"/>
      <c r="M25" s="22"/>
      <c r="N25" s="23"/>
      <c r="O25" s="24"/>
      <c r="P25" s="21"/>
      <c r="Q25" s="21"/>
      <c r="R25" s="22"/>
      <c r="S25" s="23"/>
      <c r="T25" s="24"/>
      <c r="U25" s="21"/>
      <c r="V25" s="21"/>
      <c r="W25" s="22"/>
      <c r="X25" s="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6"/>
    </row>
    <row r="26" spans="1:35" ht="22.5" customHeight="1" x14ac:dyDescent="0.35">
      <c r="A26" s="127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128"/>
      <c r="W26" s="128"/>
      <c r="X26" s="129"/>
      <c r="Y26" s="130"/>
      <c r="Z26" s="130"/>
      <c r="AA26" s="123"/>
      <c r="AB26" s="123"/>
      <c r="AC26" s="123"/>
      <c r="AD26" s="123"/>
      <c r="AE26" s="123"/>
      <c r="AF26" s="123"/>
      <c r="AG26" s="123"/>
      <c r="AH26" s="123"/>
      <c r="AI26" s="126"/>
    </row>
    <row r="27" spans="1:35" ht="17.25" customHeight="1" x14ac:dyDescent="0.3">
      <c r="A27" s="168"/>
      <c r="B27" s="169"/>
      <c r="C27" s="131"/>
      <c r="D27" s="132"/>
      <c r="E27" s="123"/>
      <c r="F27" s="123"/>
      <c r="G27" s="123"/>
      <c r="H27" s="123"/>
      <c r="I27" s="133"/>
      <c r="J27" s="123"/>
      <c r="K27" s="123"/>
      <c r="L27" s="123"/>
      <c r="M27" s="123"/>
      <c r="N27" s="133"/>
      <c r="O27" s="123"/>
      <c r="P27" s="123"/>
      <c r="Q27" s="123"/>
      <c r="R27" s="123"/>
      <c r="S27" s="133"/>
      <c r="T27" s="123"/>
      <c r="U27" s="123"/>
      <c r="V27" s="123"/>
      <c r="W27" s="123"/>
      <c r="X27" s="13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6"/>
    </row>
    <row r="28" spans="1:35" ht="17.25" customHeight="1" x14ac:dyDescent="0.3">
      <c r="A28" s="127"/>
      <c r="B28" s="134"/>
      <c r="C28" s="131"/>
      <c r="D28" s="132"/>
      <c r="E28" s="123"/>
      <c r="F28" s="123"/>
      <c r="G28" s="123"/>
      <c r="H28" s="123"/>
      <c r="I28" s="133"/>
      <c r="J28" s="123"/>
      <c r="K28" s="123"/>
      <c r="L28" s="123"/>
      <c r="M28" s="123"/>
      <c r="N28" s="133"/>
      <c r="O28" s="123"/>
      <c r="P28" s="123"/>
      <c r="Q28" s="123"/>
      <c r="R28" s="123"/>
      <c r="S28" s="133"/>
      <c r="T28" s="123"/>
      <c r="U28" s="123"/>
      <c r="V28" s="123"/>
      <c r="W28" s="123"/>
      <c r="X28" s="13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6"/>
    </row>
    <row r="29" spans="1:35" ht="33" customHeight="1" x14ac:dyDescent="0.35">
      <c r="A29" s="135" t="s">
        <v>23</v>
      </c>
      <c r="B29" s="134"/>
      <c r="C29" s="131"/>
      <c r="D29" s="132"/>
      <c r="E29" s="123"/>
      <c r="F29" s="123"/>
      <c r="G29" s="123"/>
      <c r="H29" s="123"/>
      <c r="I29" s="133"/>
      <c r="J29" s="123"/>
      <c r="K29" s="123"/>
      <c r="L29" s="123"/>
      <c r="M29" s="123"/>
      <c r="N29" s="133"/>
      <c r="O29" s="123"/>
      <c r="P29" s="123"/>
      <c r="Q29" s="123"/>
      <c r="R29" s="123"/>
      <c r="S29" s="133"/>
      <c r="T29" s="123"/>
      <c r="U29" s="123"/>
      <c r="V29" s="123"/>
      <c r="W29" s="123"/>
      <c r="X29" s="13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6"/>
    </row>
    <row r="30" spans="1:35" ht="17.25" customHeight="1" x14ac:dyDescent="0.3">
      <c r="A30" s="127"/>
      <c r="B30" s="134"/>
      <c r="C30" s="131"/>
      <c r="D30" s="132"/>
      <c r="E30" s="123"/>
      <c r="F30" s="123"/>
      <c r="G30" s="123"/>
      <c r="H30" s="123"/>
      <c r="I30" s="133"/>
      <c r="J30" s="123"/>
      <c r="K30" s="123"/>
      <c r="L30" s="123"/>
      <c r="M30" s="123"/>
      <c r="N30" s="133"/>
      <c r="O30" s="123"/>
      <c r="P30" s="123"/>
      <c r="Q30" s="123"/>
      <c r="R30" s="123"/>
      <c r="S30" s="133"/>
      <c r="T30" s="123"/>
      <c r="U30" s="123"/>
      <c r="V30" s="123"/>
      <c r="W30" s="123"/>
      <c r="X30" s="13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6"/>
    </row>
    <row r="31" spans="1:35" ht="17.25" customHeight="1" x14ac:dyDescent="0.3">
      <c r="A31" s="127"/>
      <c r="B31" s="134"/>
      <c r="C31" s="131"/>
      <c r="D31" s="132"/>
      <c r="E31" s="123"/>
      <c r="F31" s="123"/>
      <c r="G31" s="123"/>
      <c r="H31" s="123"/>
      <c r="I31" s="133"/>
      <c r="J31" s="123"/>
      <c r="K31" s="123"/>
      <c r="L31" s="123"/>
      <c r="M31" s="123"/>
      <c r="N31" s="133"/>
      <c r="O31" s="123"/>
      <c r="P31" s="123"/>
      <c r="Q31" s="123"/>
      <c r="R31" s="123"/>
      <c r="S31" s="133"/>
      <c r="T31" s="123"/>
      <c r="U31" s="123"/>
      <c r="V31" s="123"/>
      <c r="W31" s="123"/>
      <c r="X31" s="13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6"/>
    </row>
    <row r="32" spans="1:35" ht="17.25" customHeight="1" x14ac:dyDescent="0.3">
      <c r="A32" s="127"/>
      <c r="B32" s="134"/>
      <c r="C32" s="131"/>
      <c r="D32" s="132"/>
      <c r="E32" s="123"/>
      <c r="F32" s="123"/>
      <c r="G32" s="123"/>
      <c r="H32" s="123"/>
      <c r="I32" s="133"/>
      <c r="J32" s="123"/>
      <c r="K32" s="123"/>
      <c r="L32" s="123"/>
      <c r="M32" s="123"/>
      <c r="N32" s="133"/>
      <c r="O32" s="123"/>
      <c r="P32" s="123"/>
      <c r="Q32" s="123"/>
      <c r="R32" s="123"/>
      <c r="S32" s="133"/>
      <c r="T32" s="123"/>
      <c r="U32" s="123"/>
      <c r="V32" s="123"/>
      <c r="W32" s="123"/>
      <c r="X32" s="13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6"/>
    </row>
    <row r="33" spans="1:35" ht="17.25" customHeight="1" x14ac:dyDescent="0.3">
      <c r="A33" s="136"/>
      <c r="B33" s="137"/>
      <c r="C33" s="138"/>
      <c r="D33" s="139"/>
      <c r="E33" s="138"/>
      <c r="F33" s="138"/>
      <c r="G33" s="138"/>
      <c r="H33" s="138"/>
      <c r="I33" s="139"/>
      <c r="J33" s="138"/>
      <c r="K33" s="138"/>
      <c r="L33" s="138"/>
      <c r="M33" s="138"/>
      <c r="N33" s="139"/>
      <c r="O33" s="138"/>
      <c r="P33" s="138"/>
      <c r="Q33" s="138"/>
      <c r="R33" s="138"/>
      <c r="S33" s="139"/>
      <c r="T33" s="138"/>
      <c r="U33" s="138"/>
      <c r="V33" s="138"/>
      <c r="W33" s="138"/>
      <c r="X33" s="139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40"/>
    </row>
  </sheetData>
  <mergeCells count="4">
    <mergeCell ref="K3:O3"/>
    <mergeCell ref="A27:B27"/>
    <mergeCell ref="A2:AI2"/>
    <mergeCell ref="A1:AB1"/>
  </mergeCells>
  <phoneticPr fontId="7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copies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H20"/>
  <sheetViews>
    <sheetView zoomScale="75" workbookViewId="0">
      <selection activeCell="I45" sqref="I45"/>
    </sheetView>
  </sheetViews>
  <sheetFormatPr defaultColWidth="19.7109375" defaultRowHeight="24.95" customHeight="1" x14ac:dyDescent="0.3"/>
  <cols>
    <col min="1" max="1" width="20.85546875" style="3" customWidth="1"/>
    <col min="2" max="2" width="19.7109375" style="3" customWidth="1"/>
    <col min="3" max="3" width="5.7109375" style="3" customWidth="1"/>
    <col min="4" max="4" width="20.85546875" style="3" customWidth="1"/>
    <col min="5" max="5" width="19.7109375" style="9" customWidth="1"/>
    <col min="6" max="6" width="5.7109375" style="3" customWidth="1"/>
    <col min="7" max="7" width="21" style="3" customWidth="1"/>
    <col min="8" max="16384" width="19.7109375" style="3"/>
  </cols>
  <sheetData>
    <row r="1" spans="1:8" ht="24.95" customHeight="1" x14ac:dyDescent="0.3">
      <c r="A1" s="175" t="s">
        <v>60</v>
      </c>
      <c r="B1" s="176"/>
      <c r="C1" s="176"/>
      <c r="D1" s="176"/>
      <c r="E1" s="176"/>
      <c r="F1" s="176"/>
      <c r="G1" s="176"/>
      <c r="H1" s="177"/>
    </row>
    <row r="2" spans="1:8" ht="24.95" customHeight="1" x14ac:dyDescent="0.3">
      <c r="A2" s="178" t="s">
        <v>24</v>
      </c>
      <c r="B2" s="179"/>
      <c r="C2" s="179"/>
      <c r="D2" s="179"/>
      <c r="E2" s="179"/>
      <c r="F2" s="179"/>
      <c r="G2" s="179"/>
      <c r="H2" s="126"/>
    </row>
    <row r="3" spans="1:8" ht="24.95" customHeight="1" thickBot="1" x14ac:dyDescent="0.35">
      <c r="A3" s="143"/>
      <c r="B3" s="113"/>
      <c r="C3" s="113"/>
      <c r="D3" s="113"/>
      <c r="E3" s="144"/>
      <c r="F3" s="123"/>
      <c r="G3" s="123"/>
      <c r="H3" s="126"/>
    </row>
    <row r="4" spans="1:8" ht="24.95" customHeight="1" thickTop="1" thickBot="1" x14ac:dyDescent="0.35">
      <c r="A4" s="182" t="s">
        <v>2</v>
      </c>
      <c r="B4" s="180"/>
      <c r="C4" s="123"/>
      <c r="D4" s="180" t="s">
        <v>3</v>
      </c>
      <c r="E4" s="180"/>
      <c r="F4" s="123"/>
      <c r="G4" s="180" t="s">
        <v>4</v>
      </c>
      <c r="H4" s="183"/>
    </row>
    <row r="5" spans="1:8" ht="24.95" customHeight="1" thickTop="1" thickBot="1" x14ac:dyDescent="0.35">
      <c r="A5" s="184"/>
      <c r="B5" s="181"/>
      <c r="C5" s="123"/>
      <c r="D5" s="181"/>
      <c r="E5" s="181"/>
      <c r="F5" s="123"/>
      <c r="G5" s="181"/>
      <c r="H5" s="185"/>
    </row>
    <row r="6" spans="1:8" ht="24.95" customHeight="1" thickTop="1" thickBot="1" x14ac:dyDescent="0.35">
      <c r="A6" s="145" t="s">
        <v>5</v>
      </c>
      <c r="B6" s="10">
        <v>5000</v>
      </c>
      <c r="C6" s="123"/>
      <c r="D6" s="5" t="s">
        <v>5</v>
      </c>
      <c r="E6" s="10">
        <v>8000</v>
      </c>
      <c r="F6" s="123"/>
      <c r="G6" s="5" t="s">
        <v>6</v>
      </c>
      <c r="H6" s="146">
        <v>0.04</v>
      </c>
    </row>
    <row r="7" spans="1:8" ht="24.95" customHeight="1" thickTop="1" thickBot="1" x14ac:dyDescent="0.35">
      <c r="A7" s="145" t="s">
        <v>6</v>
      </c>
      <c r="B7" s="11">
        <v>0.01</v>
      </c>
      <c r="C7" s="123"/>
      <c r="D7" s="5" t="s">
        <v>6</v>
      </c>
      <c r="E7" s="11">
        <v>0.01</v>
      </c>
      <c r="F7" s="123"/>
      <c r="G7" s="5" t="s">
        <v>7</v>
      </c>
      <c r="H7" s="147">
        <v>4800</v>
      </c>
    </row>
    <row r="8" spans="1:8" ht="24.95" customHeight="1" thickTop="1" thickBot="1" x14ac:dyDescent="0.35">
      <c r="A8" s="145" t="s">
        <v>8</v>
      </c>
      <c r="B8" s="12">
        <v>12</v>
      </c>
      <c r="C8" s="123"/>
      <c r="D8" s="5" t="s">
        <v>9</v>
      </c>
      <c r="E8" s="10">
        <v>600</v>
      </c>
      <c r="F8" s="123"/>
      <c r="G8" s="5" t="s">
        <v>8</v>
      </c>
      <c r="H8" s="148">
        <v>8</v>
      </c>
    </row>
    <row r="9" spans="1:8" ht="24.95" customHeight="1" thickTop="1" thickBot="1" x14ac:dyDescent="0.35">
      <c r="A9" s="145" t="s">
        <v>9</v>
      </c>
      <c r="B9" s="6">
        <f>B6*B7*B8</f>
        <v>600</v>
      </c>
      <c r="C9" s="123"/>
      <c r="D9" s="5" t="s">
        <v>8</v>
      </c>
      <c r="E9" s="8">
        <f>(E8)/(E6*E7)</f>
        <v>7.5</v>
      </c>
      <c r="F9" s="123"/>
      <c r="G9" s="5" t="s">
        <v>5</v>
      </c>
      <c r="H9" s="149">
        <f>(H7)/(H6*H8)</f>
        <v>15000</v>
      </c>
    </row>
    <row r="10" spans="1:8" ht="24.95" customHeight="1" thickTop="1" x14ac:dyDescent="0.3">
      <c r="A10" s="127"/>
      <c r="B10" s="123"/>
      <c r="C10" s="123"/>
      <c r="D10" s="123"/>
      <c r="E10" s="150"/>
      <c r="F10" s="123"/>
      <c r="G10" s="123"/>
      <c r="H10" s="126"/>
    </row>
    <row r="11" spans="1:8" ht="24.95" customHeight="1" thickBot="1" x14ac:dyDescent="0.35">
      <c r="A11" s="127"/>
      <c r="B11" s="123"/>
      <c r="C11" s="123"/>
      <c r="D11" s="123"/>
      <c r="E11" s="150"/>
      <c r="F11" s="123"/>
      <c r="G11" s="123"/>
      <c r="H11" s="126"/>
    </row>
    <row r="12" spans="1:8" ht="24.95" customHeight="1" thickTop="1" thickBot="1" x14ac:dyDescent="0.35">
      <c r="A12" s="127"/>
      <c r="B12" s="123"/>
      <c r="C12" s="123"/>
      <c r="D12" s="180" t="s">
        <v>10</v>
      </c>
      <c r="E12" s="180"/>
      <c r="F12" s="123"/>
      <c r="G12" s="123"/>
      <c r="H12" s="126"/>
    </row>
    <row r="13" spans="1:8" ht="24.95" customHeight="1" thickTop="1" thickBot="1" x14ac:dyDescent="0.35">
      <c r="A13" s="127"/>
      <c r="B13" s="123"/>
      <c r="C13" s="123"/>
      <c r="D13" s="181"/>
      <c r="E13" s="181"/>
      <c r="F13" s="123"/>
      <c r="G13" s="123"/>
      <c r="H13" s="126"/>
    </row>
    <row r="14" spans="1:8" ht="24.95" customHeight="1" thickTop="1" thickBot="1" x14ac:dyDescent="0.35">
      <c r="A14" s="127"/>
      <c r="B14" s="123"/>
      <c r="C14" s="123"/>
      <c r="D14" s="5" t="s">
        <v>9</v>
      </c>
      <c r="E14" s="10">
        <v>640</v>
      </c>
      <c r="F14" s="123"/>
      <c r="G14" s="123"/>
      <c r="H14" s="126"/>
    </row>
    <row r="15" spans="1:8" ht="24.95" customHeight="1" thickTop="1" thickBot="1" x14ac:dyDescent="0.35">
      <c r="A15" s="127"/>
      <c r="B15" s="123"/>
      <c r="C15" s="123"/>
      <c r="D15" s="5" t="s">
        <v>5</v>
      </c>
      <c r="E15" s="10">
        <v>2000</v>
      </c>
      <c r="F15" s="123"/>
      <c r="G15" s="123"/>
      <c r="H15" s="126"/>
    </row>
    <row r="16" spans="1:8" ht="24.95" customHeight="1" thickTop="1" thickBot="1" x14ac:dyDescent="0.35">
      <c r="A16" s="127"/>
      <c r="B16" s="123"/>
      <c r="C16" s="123"/>
      <c r="D16" s="5" t="s">
        <v>8</v>
      </c>
      <c r="E16" s="12">
        <v>24</v>
      </c>
      <c r="F16" s="123"/>
      <c r="G16" s="123"/>
      <c r="H16" s="126"/>
    </row>
    <row r="17" spans="1:8" ht="24.95" customHeight="1" thickTop="1" thickBot="1" x14ac:dyDescent="0.35">
      <c r="A17" s="127"/>
      <c r="B17" s="123"/>
      <c r="C17" s="123"/>
      <c r="D17" s="5" t="s">
        <v>6</v>
      </c>
      <c r="E17" s="7">
        <f>E14/(E15*E16)</f>
        <v>1.3333333333333334E-2</v>
      </c>
      <c r="F17" s="123"/>
      <c r="G17" s="123"/>
      <c r="H17" s="126"/>
    </row>
    <row r="18" spans="1:8" ht="24.95" customHeight="1" thickTop="1" x14ac:dyDescent="0.3">
      <c r="A18" s="127"/>
      <c r="B18" s="123"/>
      <c r="C18" s="123"/>
      <c r="D18" s="123"/>
      <c r="E18" s="150"/>
      <c r="F18" s="123"/>
      <c r="G18" s="123"/>
      <c r="H18" s="126"/>
    </row>
    <row r="19" spans="1:8" ht="24.95" customHeight="1" x14ac:dyDescent="0.3">
      <c r="A19" s="127"/>
      <c r="B19" s="123"/>
      <c r="C19" s="123"/>
      <c r="D19" s="123"/>
      <c r="E19" s="150"/>
      <c r="F19" s="123"/>
      <c r="G19" s="123"/>
      <c r="H19" s="126"/>
    </row>
    <row r="20" spans="1:8" ht="24.95" customHeight="1" x14ac:dyDescent="0.3">
      <c r="A20" s="136"/>
      <c r="B20" s="138"/>
      <c r="C20" s="138"/>
      <c r="D20" s="138"/>
      <c r="E20" s="151"/>
      <c r="F20" s="138"/>
      <c r="G20" s="138"/>
      <c r="H20" s="140"/>
    </row>
  </sheetData>
  <mergeCells count="10">
    <mergeCell ref="A1:H1"/>
    <mergeCell ref="A2:G2"/>
    <mergeCell ref="D12:E12"/>
    <mergeCell ref="D13:E13"/>
    <mergeCell ref="A4:B4"/>
    <mergeCell ref="D4:E4"/>
    <mergeCell ref="G4:H4"/>
    <mergeCell ref="A5:B5"/>
    <mergeCell ref="D5:E5"/>
    <mergeCell ref="G5:H5"/>
  </mergeCells>
  <phoneticPr fontId="7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R63"/>
  <sheetViews>
    <sheetView zoomScale="70" workbookViewId="0">
      <selection activeCell="J45" sqref="J45"/>
    </sheetView>
  </sheetViews>
  <sheetFormatPr defaultColWidth="12.140625" defaultRowHeight="30.75" customHeight="1" x14ac:dyDescent="0.25"/>
  <cols>
    <col min="1" max="1" width="11.140625" style="89" customWidth="1"/>
    <col min="2" max="2" width="11.28515625" style="89" customWidth="1"/>
    <col min="3" max="3" width="12.140625" style="89" customWidth="1"/>
    <col min="4" max="4" width="13.85546875" style="89" customWidth="1"/>
    <col min="5" max="9" width="12.140625" style="89"/>
    <col min="10" max="10" width="60.28515625" style="89" customWidth="1"/>
    <col min="11" max="16384" width="12.140625" style="89"/>
  </cols>
  <sheetData>
    <row r="1" spans="1:13" ht="30.75" customHeight="1" x14ac:dyDescent="0.4">
      <c r="A1" s="189" t="s">
        <v>61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17"/>
      <c r="M1" s="118"/>
    </row>
    <row r="2" spans="1:13" ht="30.75" customHeight="1" x14ac:dyDescent="0.25">
      <c r="A2" s="191" t="s">
        <v>25</v>
      </c>
      <c r="B2" s="192"/>
      <c r="C2" s="192"/>
      <c r="D2" s="192"/>
      <c r="E2" s="192"/>
      <c r="F2" s="192"/>
      <c r="G2" s="192"/>
      <c r="H2" s="97"/>
      <c r="I2" s="97"/>
      <c r="J2" s="97"/>
      <c r="K2" s="97"/>
      <c r="L2" s="97"/>
      <c r="M2" s="104"/>
    </row>
    <row r="3" spans="1:13" ht="24.75" customHeight="1" x14ac:dyDescent="0.25">
      <c r="A3" s="105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104"/>
    </row>
    <row r="4" spans="1:13" ht="30.75" customHeight="1" x14ac:dyDescent="0.25">
      <c r="A4" s="209" t="s">
        <v>11</v>
      </c>
      <c r="B4" s="210"/>
      <c r="C4" s="106"/>
      <c r="D4" s="106"/>
      <c r="E4" s="106"/>
      <c r="F4" s="106"/>
      <c r="G4" s="106"/>
      <c r="H4" s="106"/>
      <c r="I4" s="106"/>
      <c r="J4" s="106"/>
      <c r="K4" s="106"/>
      <c r="L4" s="97"/>
      <c r="M4" s="104"/>
    </row>
    <row r="5" spans="1:13" ht="30.75" customHeight="1" thickBot="1" x14ac:dyDescent="0.3">
      <c r="A5" s="107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97"/>
      <c r="M5" s="104"/>
    </row>
    <row r="6" spans="1:13" ht="30.75" customHeight="1" thickTop="1" thickBot="1" x14ac:dyDescent="0.3">
      <c r="A6" s="206" t="s">
        <v>12</v>
      </c>
      <c r="B6" s="207"/>
      <c r="C6" s="98"/>
      <c r="D6" s="201" t="str">
        <f>IF(C6="","",IF(C6=30,"CERTO","TENTE NOVAMENTE"))</f>
        <v/>
      </c>
      <c r="E6" s="208"/>
      <c r="F6" s="106"/>
      <c r="G6" s="106"/>
      <c r="H6" s="106"/>
      <c r="I6" s="106"/>
      <c r="J6" s="106"/>
      <c r="K6" s="106"/>
      <c r="L6" s="97"/>
      <c r="M6" s="104"/>
    </row>
    <row r="7" spans="1:13" ht="30.75" customHeight="1" thickTop="1" thickBot="1" x14ac:dyDescent="0.3">
      <c r="A7" s="206" t="s">
        <v>13</v>
      </c>
      <c r="B7" s="207"/>
      <c r="C7" s="98"/>
      <c r="D7" s="201" t="str">
        <f>IF(C7="","",IF(C7=125,"CERTO","TENTE NOVAMENTE"))</f>
        <v/>
      </c>
      <c r="E7" s="208"/>
      <c r="F7" s="106"/>
      <c r="G7" s="106"/>
      <c r="H7" s="106"/>
      <c r="I7" s="106"/>
      <c r="J7" s="106"/>
      <c r="K7" s="106"/>
      <c r="L7" s="97"/>
      <c r="M7" s="104"/>
    </row>
    <row r="8" spans="1:13" ht="30.75" customHeight="1" thickTop="1" thickBot="1" x14ac:dyDescent="0.3">
      <c r="A8" s="206" t="s">
        <v>14</v>
      </c>
      <c r="B8" s="207"/>
      <c r="C8" s="98"/>
      <c r="D8" s="201" t="str">
        <f>IF(C8="","",IF(C8=30,"CERTO","TENTE NOVAMENTE"))</f>
        <v/>
      </c>
      <c r="E8" s="208"/>
      <c r="F8" s="106"/>
      <c r="G8" s="106"/>
      <c r="H8" s="106"/>
      <c r="I8" s="106"/>
      <c r="J8" s="106"/>
      <c r="K8" s="106"/>
      <c r="L8" s="97"/>
      <c r="M8" s="104"/>
    </row>
    <row r="9" spans="1:13" ht="30.75" customHeight="1" thickTop="1" thickBot="1" x14ac:dyDescent="0.3">
      <c r="A9" s="206" t="s">
        <v>15</v>
      </c>
      <c r="B9" s="207"/>
      <c r="C9" s="98"/>
      <c r="D9" s="201" t="str">
        <f>IF(C9="","",IF(C9=198,"CERTO","TENTE NOVAMENTE"))</f>
        <v/>
      </c>
      <c r="E9" s="208"/>
      <c r="F9" s="106"/>
      <c r="G9" s="106"/>
      <c r="H9" s="106"/>
      <c r="I9" s="106"/>
      <c r="J9" s="106"/>
      <c r="K9" s="106"/>
      <c r="L9" s="97"/>
      <c r="M9" s="104"/>
    </row>
    <row r="10" spans="1:13" ht="30.75" customHeight="1" thickTop="1" thickBot="1" x14ac:dyDescent="0.3">
      <c r="A10" s="206" t="s">
        <v>16</v>
      </c>
      <c r="B10" s="207"/>
      <c r="C10" s="98"/>
      <c r="D10" s="201" t="str">
        <f>IF(C10="","",IF(C10=202.8,"CERTO","TENTE NOVAMENTE"))</f>
        <v/>
      </c>
      <c r="E10" s="208"/>
      <c r="F10" s="106"/>
      <c r="G10" s="106"/>
      <c r="H10" s="106"/>
      <c r="I10" s="106"/>
      <c r="J10" s="106"/>
      <c r="K10" s="106"/>
      <c r="L10" s="97"/>
      <c r="M10" s="104"/>
    </row>
    <row r="11" spans="1:13" ht="30.75" customHeight="1" thickTop="1" thickBot="1" x14ac:dyDescent="0.3">
      <c r="A11" s="206" t="s">
        <v>17</v>
      </c>
      <c r="B11" s="207"/>
      <c r="C11" s="98"/>
      <c r="D11" s="201" t="str">
        <f>IF(C11="","",IF(C11=627.5,"CERTO","TENTE NOVAMENTE"))</f>
        <v/>
      </c>
      <c r="E11" s="208"/>
      <c r="F11" s="106"/>
      <c r="G11" s="106"/>
      <c r="H11" s="106"/>
      <c r="I11" s="106"/>
      <c r="J11" s="106"/>
      <c r="K11" s="106"/>
      <c r="L11" s="97"/>
      <c r="M11" s="104"/>
    </row>
    <row r="12" spans="1:13" ht="30.75" customHeight="1" thickTop="1" x14ac:dyDescent="0.25">
      <c r="A12" s="107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97"/>
      <c r="M12" s="104"/>
    </row>
    <row r="13" spans="1:13" ht="30.75" customHeight="1" thickBot="1" x14ac:dyDescent="0.3">
      <c r="A13" s="107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97"/>
      <c r="M13" s="104"/>
    </row>
    <row r="14" spans="1:13" ht="30.75" customHeight="1" thickTop="1" thickBot="1" x14ac:dyDescent="0.3">
      <c r="A14" s="203" t="s">
        <v>18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5"/>
      <c r="L14" s="108"/>
      <c r="M14" s="109"/>
    </row>
    <row r="15" spans="1:13" ht="30.75" customHeight="1" thickTop="1" thickBot="1" x14ac:dyDescent="0.3">
      <c r="A15" s="197"/>
      <c r="B15" s="198"/>
      <c r="C15" s="195" t="str">
        <f>IF(A15="","",IF(A15=300,"CERTO","TENTE NOVAMENTE"))</f>
        <v/>
      </c>
      <c r="D15" s="196"/>
      <c r="E15" s="106"/>
      <c r="F15" s="106"/>
      <c r="G15" s="106"/>
      <c r="H15" s="106"/>
      <c r="I15" s="106"/>
      <c r="J15" s="106"/>
      <c r="K15" s="106"/>
      <c r="L15" s="97"/>
      <c r="M15" s="104"/>
    </row>
    <row r="16" spans="1:13" ht="30.75" customHeight="1" thickTop="1" x14ac:dyDescent="0.25">
      <c r="A16" s="107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97"/>
      <c r="M16" s="104"/>
    </row>
    <row r="17" spans="1:18" ht="30.75" customHeight="1" thickBot="1" x14ac:dyDescent="0.3">
      <c r="A17" s="107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97"/>
      <c r="M17" s="104"/>
    </row>
    <row r="18" spans="1:18" ht="30.75" customHeight="1" thickTop="1" thickBot="1" x14ac:dyDescent="0.3">
      <c r="A18" s="203" t="s">
        <v>19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5"/>
      <c r="L18" s="108"/>
      <c r="M18" s="109"/>
    </row>
    <row r="19" spans="1:18" ht="30.75" customHeight="1" thickTop="1" thickBot="1" x14ac:dyDescent="0.3">
      <c r="A19" s="197"/>
      <c r="B19" s="198"/>
      <c r="C19" s="99" t="str">
        <f>IF(A19="","",IF(A19=15000,"CERTO","TENTE NOVAMENTE"))</f>
        <v/>
      </c>
      <c r="D19" s="106"/>
      <c r="E19" s="106"/>
      <c r="F19" s="106"/>
      <c r="G19" s="106"/>
      <c r="H19" s="106"/>
      <c r="I19" s="106"/>
      <c r="J19" s="106"/>
      <c r="K19" s="106"/>
      <c r="L19" s="97"/>
      <c r="M19" s="104"/>
    </row>
    <row r="20" spans="1:18" ht="30.75" customHeight="1" thickTop="1" x14ac:dyDescent="0.25">
      <c r="A20" s="107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97"/>
      <c r="M20" s="104"/>
    </row>
    <row r="21" spans="1:18" ht="30.75" customHeight="1" thickBot="1" x14ac:dyDescent="0.3">
      <c r="A21" s="107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97"/>
      <c r="M21" s="104"/>
    </row>
    <row r="22" spans="1:18" ht="30.75" customHeight="1" thickTop="1" thickBot="1" x14ac:dyDescent="0.3">
      <c r="A22" s="110" t="s">
        <v>20</v>
      </c>
      <c r="B22" s="100"/>
      <c r="C22" s="101"/>
      <c r="D22" s="100"/>
      <c r="E22" s="100"/>
      <c r="F22" s="120"/>
      <c r="G22" s="120"/>
      <c r="H22" s="120"/>
      <c r="I22" s="120"/>
      <c r="J22" s="120"/>
      <c r="K22" s="121"/>
      <c r="L22" s="108"/>
      <c r="M22" s="109"/>
      <c r="N22" s="90"/>
    </row>
    <row r="23" spans="1:18" ht="30.75" customHeight="1" thickTop="1" thickBot="1" x14ac:dyDescent="0.3">
      <c r="A23" s="199"/>
      <c r="B23" s="200"/>
      <c r="C23" s="102" t="s">
        <v>0</v>
      </c>
      <c r="D23" s="201" t="str">
        <f>IF(A23="","",IF(A23=5,"CERTO","TENTE NOVAMENTE"))</f>
        <v/>
      </c>
      <c r="E23" s="202"/>
      <c r="F23" s="106"/>
      <c r="G23" s="106"/>
      <c r="H23" s="106"/>
      <c r="I23" s="106"/>
      <c r="J23" s="106"/>
      <c r="K23" s="106"/>
      <c r="L23" s="97"/>
      <c r="M23" s="104"/>
    </row>
    <row r="24" spans="1:18" ht="30.75" customHeight="1" thickTop="1" x14ac:dyDescent="0.25">
      <c r="A24" s="107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97"/>
      <c r="M24" s="104"/>
    </row>
    <row r="25" spans="1:18" ht="30.75" customHeight="1" thickBot="1" x14ac:dyDescent="0.3">
      <c r="A25" s="107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97"/>
      <c r="M25" s="104"/>
    </row>
    <row r="26" spans="1:18" ht="30.75" customHeight="1" thickTop="1" thickBot="1" x14ac:dyDescent="0.3">
      <c r="A26" s="111" t="s">
        <v>21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19"/>
      <c r="L26" s="96"/>
      <c r="M26" s="112"/>
      <c r="N26" s="96"/>
      <c r="O26" s="96"/>
      <c r="P26" s="96"/>
      <c r="Q26" s="96"/>
      <c r="R26" s="97"/>
    </row>
    <row r="27" spans="1:18" ht="30.75" customHeight="1" thickTop="1" thickBot="1" x14ac:dyDescent="0.3">
      <c r="A27" s="193"/>
      <c r="B27" s="194"/>
      <c r="C27" s="195" t="str">
        <f>IF(A27="","",IF(A27=9,"CERTO","TENTE NOVAMENTE"))</f>
        <v/>
      </c>
      <c r="D27" s="196"/>
      <c r="E27" s="106"/>
      <c r="F27" s="106"/>
      <c r="G27" s="106"/>
      <c r="H27" s="106"/>
      <c r="I27" s="106"/>
      <c r="J27" s="106"/>
      <c r="K27" s="106"/>
      <c r="L27" s="97"/>
      <c r="M27" s="104"/>
    </row>
    <row r="28" spans="1:18" ht="30.75" customHeight="1" thickTop="1" x14ac:dyDescent="0.25">
      <c r="A28" s="105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104"/>
    </row>
    <row r="29" spans="1:18" ht="30.75" customHeight="1" x14ac:dyDescent="0.3">
      <c r="A29" s="105"/>
      <c r="B29" s="97"/>
      <c r="C29" s="97"/>
      <c r="D29" s="97"/>
      <c r="E29" s="97"/>
      <c r="F29" s="97"/>
      <c r="G29" s="97"/>
      <c r="H29" s="97"/>
      <c r="I29" s="97"/>
      <c r="J29" s="113" t="s">
        <v>95</v>
      </c>
      <c r="K29" s="97"/>
      <c r="L29" s="97"/>
      <c r="M29" s="104"/>
    </row>
    <row r="30" spans="1:18" ht="30.75" customHeight="1" x14ac:dyDescent="0.25">
      <c r="A30" s="105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104"/>
    </row>
    <row r="31" spans="1:18" ht="30.75" customHeight="1" x14ac:dyDescent="0.25">
      <c r="A31" s="105"/>
      <c r="B31" s="97"/>
      <c r="C31" s="97"/>
      <c r="D31" s="97"/>
      <c r="E31" s="97"/>
      <c r="F31" s="97"/>
      <c r="G31" s="97"/>
      <c r="H31" s="97"/>
      <c r="I31" s="97"/>
      <c r="J31" s="91" t="s">
        <v>96</v>
      </c>
      <c r="K31" s="97"/>
      <c r="L31" s="97"/>
      <c r="M31" s="104"/>
    </row>
    <row r="32" spans="1:18" ht="30.75" customHeight="1" x14ac:dyDescent="0.4">
      <c r="A32" s="105"/>
      <c r="B32" s="97"/>
      <c r="C32" s="97"/>
      <c r="D32" s="97"/>
      <c r="E32" s="97"/>
      <c r="F32" s="97"/>
      <c r="G32" s="97"/>
      <c r="H32" s="97"/>
      <c r="I32" s="97"/>
      <c r="J32" s="92">
        <v>3800</v>
      </c>
      <c r="K32" s="97"/>
      <c r="L32" s="97"/>
      <c r="M32" s="104"/>
    </row>
    <row r="33" spans="1:13" ht="40.5" customHeight="1" x14ac:dyDescent="0.25">
      <c r="A33" s="105"/>
      <c r="B33" s="97"/>
      <c r="C33" s="97"/>
      <c r="D33" s="97"/>
      <c r="E33" s="97"/>
      <c r="F33" s="97"/>
      <c r="G33" s="97"/>
      <c r="H33" s="97"/>
      <c r="I33" s="97"/>
      <c r="J33" s="93" t="s">
        <v>97</v>
      </c>
      <c r="K33" s="97"/>
      <c r="L33" s="97"/>
      <c r="M33" s="104"/>
    </row>
    <row r="34" spans="1:13" ht="30.75" customHeight="1" x14ac:dyDescent="0.25">
      <c r="A34" s="105"/>
      <c r="B34" s="97"/>
      <c r="C34" s="97"/>
      <c r="D34" s="97"/>
      <c r="E34" s="97"/>
      <c r="F34" s="97"/>
      <c r="G34" s="97"/>
      <c r="H34" s="97"/>
      <c r="I34" s="97"/>
      <c r="J34" s="94" t="s">
        <v>98</v>
      </c>
      <c r="K34" s="97"/>
      <c r="L34" s="97"/>
      <c r="M34" s="104"/>
    </row>
    <row r="35" spans="1:13" ht="48" customHeight="1" x14ac:dyDescent="0.25">
      <c r="A35" s="105"/>
      <c r="B35" s="97"/>
      <c r="C35" s="97"/>
      <c r="D35" s="97"/>
      <c r="E35" s="97"/>
      <c r="F35" s="97"/>
      <c r="G35" s="97"/>
      <c r="H35" s="97"/>
      <c r="I35" s="97"/>
      <c r="J35" s="95" t="s">
        <v>99</v>
      </c>
      <c r="K35" s="97"/>
      <c r="L35" s="97"/>
      <c r="M35" s="104"/>
    </row>
    <row r="36" spans="1:13" ht="42.75" customHeight="1" x14ac:dyDescent="0.25">
      <c r="A36" s="105"/>
      <c r="B36" s="97"/>
      <c r="C36" s="97"/>
      <c r="D36" s="97"/>
      <c r="E36" s="97"/>
      <c r="F36" s="97"/>
      <c r="G36" s="97"/>
      <c r="H36" s="97"/>
      <c r="I36" s="97"/>
      <c r="J36" s="95" t="s">
        <v>100</v>
      </c>
      <c r="K36" s="97"/>
      <c r="L36" s="97"/>
      <c r="M36" s="104"/>
    </row>
    <row r="37" spans="1:13" ht="50.25" customHeight="1" x14ac:dyDescent="0.25">
      <c r="A37" s="105" t="s">
        <v>101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104"/>
    </row>
    <row r="38" spans="1:13" ht="36" customHeight="1" x14ac:dyDescent="0.25">
      <c r="A38" s="105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104"/>
    </row>
    <row r="39" spans="1:13" ht="30.75" customHeight="1" x14ac:dyDescent="0.4">
      <c r="A39" s="186" t="s">
        <v>102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8"/>
    </row>
    <row r="40" spans="1:13" ht="30.75" customHeight="1" x14ac:dyDescent="0.25">
      <c r="A40" s="107" t="s">
        <v>103</v>
      </c>
      <c r="B40" s="10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104"/>
    </row>
    <row r="41" spans="1:13" ht="30.75" customHeight="1" x14ac:dyDescent="0.25">
      <c r="A41" s="107" t="s">
        <v>104</v>
      </c>
      <c r="B41" s="10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104"/>
    </row>
    <row r="42" spans="1:13" ht="30.75" customHeight="1" x14ac:dyDescent="0.25">
      <c r="A42" s="107"/>
      <c r="B42" s="106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104"/>
    </row>
    <row r="43" spans="1:13" ht="30.75" customHeight="1" x14ac:dyDescent="0.25">
      <c r="A43" s="107"/>
      <c r="B43" s="10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104"/>
    </row>
    <row r="44" spans="1:13" ht="30.75" customHeight="1" x14ac:dyDescent="0.25">
      <c r="A44" s="107"/>
      <c r="B44" s="106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104"/>
    </row>
    <row r="45" spans="1:13" ht="30.75" customHeight="1" x14ac:dyDescent="0.25">
      <c r="A45" s="107"/>
      <c r="B45" s="106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104"/>
    </row>
    <row r="46" spans="1:13" ht="30.75" customHeight="1" x14ac:dyDescent="0.25">
      <c r="A46" s="107" t="s">
        <v>105</v>
      </c>
      <c r="B46" s="106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104"/>
    </row>
    <row r="47" spans="1:13" ht="30.75" customHeight="1" x14ac:dyDescent="0.25">
      <c r="A47" s="107"/>
      <c r="B47" s="106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104"/>
    </row>
    <row r="48" spans="1:13" ht="30.75" customHeight="1" x14ac:dyDescent="0.25">
      <c r="A48" s="107"/>
      <c r="B48" s="106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104"/>
    </row>
    <row r="49" spans="1:13" ht="30.75" customHeight="1" x14ac:dyDescent="0.25">
      <c r="A49" s="107"/>
      <c r="B49" s="106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104"/>
    </row>
    <row r="50" spans="1:13" ht="30.75" customHeight="1" x14ac:dyDescent="0.25">
      <c r="A50" s="107"/>
      <c r="B50" s="106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104"/>
    </row>
    <row r="51" spans="1:13" ht="30.75" customHeight="1" x14ac:dyDescent="0.25">
      <c r="A51" s="107" t="s">
        <v>106</v>
      </c>
      <c r="B51" s="106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104"/>
    </row>
    <row r="52" spans="1:13" ht="30.75" customHeight="1" x14ac:dyDescent="0.25">
      <c r="A52" s="105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104"/>
    </row>
    <row r="53" spans="1:13" ht="30.75" customHeight="1" x14ac:dyDescent="0.25">
      <c r="A53" s="105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104"/>
    </row>
    <row r="54" spans="1:13" ht="30.75" customHeight="1" x14ac:dyDescent="0.25">
      <c r="A54" s="105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104"/>
    </row>
    <row r="55" spans="1:13" ht="30.75" customHeight="1" x14ac:dyDescent="0.25">
      <c r="A55" s="105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104"/>
    </row>
    <row r="56" spans="1:13" ht="30.75" customHeight="1" x14ac:dyDescent="0.25">
      <c r="A56" s="105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104"/>
    </row>
    <row r="57" spans="1:13" ht="30.75" customHeight="1" x14ac:dyDescent="0.25">
      <c r="A57" s="107" t="s">
        <v>107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104"/>
    </row>
    <row r="58" spans="1:13" ht="30.75" customHeight="1" x14ac:dyDescent="0.25">
      <c r="A58" s="105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104"/>
    </row>
    <row r="59" spans="1:13" ht="30.75" customHeight="1" x14ac:dyDescent="0.25">
      <c r="A59" s="105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104"/>
    </row>
    <row r="60" spans="1:13" ht="30.75" customHeight="1" x14ac:dyDescent="0.25">
      <c r="A60" s="105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104"/>
    </row>
    <row r="61" spans="1:13" ht="30.75" customHeight="1" x14ac:dyDescent="0.25">
      <c r="A61" s="105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104"/>
    </row>
    <row r="62" spans="1:13" ht="30.75" customHeight="1" x14ac:dyDescent="0.25">
      <c r="A62" s="105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104"/>
    </row>
    <row r="63" spans="1:13" ht="30.75" customHeight="1" x14ac:dyDescent="0.25">
      <c r="A63" s="114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6"/>
    </row>
  </sheetData>
  <mergeCells count="25">
    <mergeCell ref="A8:B8"/>
    <mergeCell ref="D8:E8"/>
    <mergeCell ref="A9:B9"/>
    <mergeCell ref="D9:E9"/>
    <mergeCell ref="A4:B4"/>
    <mergeCell ref="A6:B6"/>
    <mergeCell ref="D6:E6"/>
    <mergeCell ref="A7:B7"/>
    <mergeCell ref="D7:E7"/>
    <mergeCell ref="C15:D15"/>
    <mergeCell ref="A18:K18"/>
    <mergeCell ref="A10:B10"/>
    <mergeCell ref="D10:E10"/>
    <mergeCell ref="A11:B11"/>
    <mergeCell ref="D11:E11"/>
    <mergeCell ref="A39:M39"/>
    <mergeCell ref="A1:K1"/>
    <mergeCell ref="A2:G2"/>
    <mergeCell ref="A27:B27"/>
    <mergeCell ref="C27:D27"/>
    <mergeCell ref="A19:B19"/>
    <mergeCell ref="A23:B23"/>
    <mergeCell ref="D23:E23"/>
    <mergeCell ref="A14:K14"/>
    <mergeCell ref="A15:B15"/>
  </mergeCells>
  <phoneticPr fontId="7" type="noConversion"/>
  <conditionalFormatting sqref="C6">
    <cfRule type="cellIs" priority="1" stopIfTrue="1" operator="equal">
      <formula>30</formula>
    </cfRule>
    <cfRule type="cellIs" priority="2" stopIfTrue="1" operator="notEqual">
      <formula>30</formula>
    </cfRule>
  </conditionalFormatting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27"/>
  <sheetViews>
    <sheetView tabSelected="1" topLeftCell="A4" workbookViewId="0">
      <selection activeCell="M26" sqref="M26"/>
    </sheetView>
  </sheetViews>
  <sheetFormatPr defaultRowHeight="12.75" x14ac:dyDescent="0.2"/>
  <cols>
    <col min="1" max="16384" width="9.140625" style="1"/>
  </cols>
  <sheetData>
    <row r="2" spans="3:15" x14ac:dyDescent="0.2">
      <c r="C2" s="211" t="s">
        <v>62</v>
      </c>
      <c r="D2" s="211"/>
      <c r="E2" s="211"/>
      <c r="F2" s="211"/>
      <c r="G2" s="211"/>
      <c r="H2" s="211"/>
      <c r="I2" s="211"/>
      <c r="J2" s="211"/>
    </row>
    <row r="3" spans="3:15" x14ac:dyDescent="0.2">
      <c r="C3" s="211" t="s">
        <v>63</v>
      </c>
      <c r="D3" s="211"/>
      <c r="E3" s="211"/>
      <c r="F3" s="211"/>
      <c r="G3" s="211"/>
      <c r="H3" s="211"/>
      <c r="I3" s="211"/>
      <c r="J3" s="211"/>
    </row>
    <row r="4" spans="3:15" x14ac:dyDescent="0.2">
      <c r="C4" s="211" t="s">
        <v>64</v>
      </c>
      <c r="D4" s="211"/>
      <c r="E4" s="211"/>
      <c r="F4" s="211"/>
      <c r="G4" s="211"/>
      <c r="H4" s="211"/>
      <c r="I4" s="211"/>
      <c r="J4" s="211"/>
    </row>
    <row r="6" spans="3:15" ht="10.5" customHeight="1" x14ac:dyDescent="0.35">
      <c r="F6" s="2"/>
    </row>
    <row r="7" spans="3:15" ht="25.5" x14ac:dyDescent="0.35">
      <c r="C7" s="212" t="s">
        <v>65</v>
      </c>
      <c r="D7" s="212"/>
      <c r="E7" s="212"/>
      <c r="F7" s="212"/>
      <c r="G7" s="212"/>
      <c r="H7" s="212"/>
      <c r="I7" s="212"/>
      <c r="J7" s="212"/>
    </row>
    <row r="10" spans="3:15" x14ac:dyDescent="0.2">
      <c r="C10" s="1" t="s">
        <v>66</v>
      </c>
    </row>
    <row r="12" spans="3:15" x14ac:dyDescent="0.2">
      <c r="O12" s="1" t="s">
        <v>70</v>
      </c>
    </row>
    <row r="13" spans="3:15" x14ac:dyDescent="0.2">
      <c r="O13" s="1" t="s">
        <v>71</v>
      </c>
    </row>
    <row r="15" spans="3:15" x14ac:dyDescent="0.2">
      <c r="E15" s="1" t="s">
        <v>69</v>
      </c>
    </row>
    <row r="20" spans="7:15" x14ac:dyDescent="0.2">
      <c r="G20" s="1" t="s">
        <v>67</v>
      </c>
    </row>
    <row r="24" spans="7:15" x14ac:dyDescent="0.2">
      <c r="O24" s="152" t="s">
        <v>109</v>
      </c>
    </row>
    <row r="25" spans="7:15" x14ac:dyDescent="0.2">
      <c r="O25" s="1" t="s">
        <v>110</v>
      </c>
    </row>
    <row r="26" spans="7:15" x14ac:dyDescent="0.2">
      <c r="I26" s="1" t="s">
        <v>68</v>
      </c>
    </row>
    <row r="27" spans="7:15" x14ac:dyDescent="0.2">
      <c r="O27" s="152" t="s">
        <v>111</v>
      </c>
    </row>
  </sheetData>
  <mergeCells count="4">
    <mergeCell ref="C2:J2"/>
    <mergeCell ref="C3:J3"/>
    <mergeCell ref="C4:J4"/>
    <mergeCell ref="C7:J7"/>
  </mergeCells>
  <phoneticPr fontId="7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copies="0" r:id="rId1"/>
  <headerFooter alignWithMargins="0"/>
  <cellWatches>
    <cellWatch r="H26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APLICAÇÃO</vt:lpstr>
      <vt:lpstr>EXEMPLO</vt:lpstr>
      <vt:lpstr>EXERCÍCIO PORCENTAGEM</vt:lpstr>
      <vt:lpstr>EXERCÍCIO JUROS</vt:lpstr>
      <vt:lpstr>INVESTIGAÇÃO</vt:lpstr>
      <vt:lpstr>CRÉDITOS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Tania Michel Pereira</cp:lastModifiedBy>
  <dcterms:created xsi:type="dcterms:W3CDTF">2009-11-11T16:05:27Z</dcterms:created>
  <dcterms:modified xsi:type="dcterms:W3CDTF">2023-09-22T17:16:56Z</dcterms:modified>
</cp:coreProperties>
</file>