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ednelli\ednelli\"/>
    </mc:Choice>
  </mc:AlternateContent>
  <xr:revisionPtr revIDLastSave="0" documentId="8_{E2734254-3907-415D-8576-1D8E7007270F}" xr6:coauthVersionLast="47" xr6:coauthVersionMax="47" xr10:uidLastSave="{00000000-0000-0000-0000-000000000000}"/>
  <bookViews>
    <workbookView xWindow="-120" yWindow="-120" windowWidth="20730" windowHeight="11040" tabRatio="763"/>
  </bookViews>
  <sheets>
    <sheet name="Aplicação" sheetId="2" r:id="rId1"/>
    <sheet name="Exercícos" sheetId="7" r:id="rId2"/>
    <sheet name="Situações-Problemas" sheetId="3" r:id="rId3"/>
    <sheet name="créditos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8" i="2" l="1"/>
  <c r="G37" i="2"/>
  <c r="F36" i="2"/>
  <c r="D34" i="2"/>
  <c r="E35" i="2"/>
  <c r="K172" i="3"/>
  <c r="K170" i="3"/>
  <c r="J123" i="3"/>
  <c r="H88" i="3"/>
  <c r="J43" i="3"/>
  <c r="I81" i="7"/>
  <c r="I80" i="7"/>
  <c r="I79" i="7"/>
  <c r="I78" i="7"/>
  <c r="I75" i="7"/>
  <c r="I74" i="7"/>
  <c r="I73" i="7"/>
  <c r="I72" i="7"/>
  <c r="I69" i="7"/>
  <c r="I68" i="7"/>
  <c r="I67" i="7"/>
  <c r="I66" i="7"/>
  <c r="I63" i="7"/>
  <c r="I60" i="7"/>
  <c r="I57" i="7"/>
  <c r="I54" i="7"/>
  <c r="I51" i="7"/>
  <c r="I48" i="7"/>
  <c r="I45" i="7"/>
  <c r="I42" i="7"/>
  <c r="I39" i="7"/>
  <c r="I36" i="7"/>
  <c r="I33" i="7"/>
  <c r="I30" i="7"/>
  <c r="I27" i="7"/>
  <c r="M60" i="2"/>
  <c r="I60" i="2" s="1"/>
  <c r="K59" i="2"/>
  <c r="I59" i="2"/>
  <c r="G59" i="2"/>
  <c r="I58" i="2"/>
  <c r="G58" i="2"/>
  <c r="E58" i="2"/>
  <c r="K57" i="2"/>
  <c r="I53" i="2"/>
  <c r="K53" i="2"/>
  <c r="O53" i="2"/>
  <c r="M54" i="2"/>
  <c r="K54" i="2" s="1"/>
  <c r="O54" i="2" s="1"/>
  <c r="E54" i="2"/>
  <c r="G52" i="2"/>
  <c r="E52" i="2" s="1"/>
  <c r="K52" i="2"/>
  <c r="O52" i="2"/>
  <c r="E63" i="2"/>
  <c r="K63" i="2" s="1"/>
  <c r="O63" i="2" s="1"/>
  <c r="M63" i="2"/>
  <c r="K62" i="2"/>
  <c r="O62" i="2" s="1"/>
  <c r="G62" i="2"/>
  <c r="M62" i="2"/>
  <c r="I61" i="2"/>
  <c r="K61" i="2" s="1"/>
  <c r="I56" i="2"/>
  <c r="E55" i="2"/>
  <c r="N44" i="2"/>
  <c r="M43" i="2"/>
  <c r="L42" i="2"/>
  <c r="F44" i="2"/>
  <c r="E43" i="2"/>
  <c r="D42" i="2"/>
  <c r="N37" i="2"/>
  <c r="M36" i="2"/>
  <c r="L35" i="2"/>
  <c r="N30" i="2"/>
  <c r="M29" i="2"/>
  <c r="E29" i="2"/>
  <c r="L28" i="2"/>
  <c r="F30" i="2"/>
  <c r="D28" i="2"/>
  <c r="E53" i="2"/>
  <c r="E59" i="2"/>
  <c r="O61" i="2" l="1"/>
  <c r="G60" i="2"/>
  <c r="E60" i="2"/>
  <c r="M61" i="2"/>
  <c r="G56" i="2" l="1"/>
  <c r="M56" i="2"/>
  <c r="O56" i="2"/>
  <c r="G57" i="2"/>
  <c r="M57" i="2"/>
  <c r="O57" i="2"/>
  <c r="G55" i="2"/>
  <c r="M55" i="2"/>
  <c r="O55" i="2"/>
</calcChain>
</file>

<file path=xl/sharedStrings.xml><?xml version="1.0" encoding="utf-8"?>
<sst xmlns="http://schemas.openxmlformats.org/spreadsheetml/2006/main" count="151" uniqueCount="91">
  <si>
    <t>b</t>
  </si>
  <si>
    <t>c</t>
  </si>
  <si>
    <t>n</t>
  </si>
  <si>
    <t>a</t>
  </si>
  <si>
    <t>m</t>
  </si>
  <si>
    <t>h</t>
  </si>
  <si>
    <t>1) Se n = 3,2 e c = 20 então encontre o lado b?</t>
  </si>
  <si>
    <t>2) Se n= 4 e b = 10 então encontre o lado c?</t>
  </si>
  <si>
    <t>5) Se m= 8 e a = 5 então encontre o lado c?</t>
  </si>
  <si>
    <t>7) Se a = 22, b = 15 e h = 20 então encontre o lado c?</t>
  </si>
  <si>
    <t>9) Se b = 10, c = 8 e h = 27 então encontre o lado a?</t>
  </si>
  <si>
    <t>10) Se a = 4, c = 12 e h = 11 então encontre o lado b?</t>
  </si>
  <si>
    <t>13) Se m = 3 e h = 6 então encontre a medida de n?</t>
  </si>
  <si>
    <t>12) Se n = 4 e h = 12 então encontre a medida de m?</t>
  </si>
  <si>
    <t>11) Se m = 12,8 e n = 5 então encontre a medida h?</t>
  </si>
  <si>
    <t>8) Se a= 13, b = 24 e c = 30 então encontre a medide de h?</t>
  </si>
  <si>
    <t>3) Se b= 7 c = 10 então encontre a medida de n?</t>
  </si>
  <si>
    <t xml:space="preserve">14) Se a = 8 e b = 6 então encontre as mediadas de c, m, n e h ?  </t>
  </si>
  <si>
    <t xml:space="preserve">15) Se a = 9 e c = 15 então encontre as medidas de b, m, n e h? </t>
  </si>
  <si>
    <t xml:space="preserve">16) Se b = 12 e c = 20 então encontre as medidas de a, m, n e h? </t>
  </si>
  <si>
    <r>
      <t>Propriedade 1:            b</t>
    </r>
    <r>
      <rPr>
        <vertAlign val="superscript"/>
        <sz val="16"/>
        <rFont val="Arial"/>
        <family val="2"/>
      </rPr>
      <t>2</t>
    </r>
    <r>
      <rPr>
        <sz val="16"/>
        <rFont val="Arial"/>
      </rPr>
      <t xml:space="preserve"> = c.n</t>
    </r>
  </si>
  <si>
    <r>
      <t>Propriedade 2:                  a</t>
    </r>
    <r>
      <rPr>
        <vertAlign val="superscript"/>
        <sz val="16"/>
        <rFont val="Arial"/>
      </rPr>
      <t>2</t>
    </r>
    <r>
      <rPr>
        <sz val="16"/>
        <rFont val="Arial"/>
      </rPr>
      <t xml:space="preserve"> = c.m</t>
    </r>
  </si>
  <si>
    <r>
      <t xml:space="preserve">Para achar o valor de </t>
    </r>
    <r>
      <rPr>
        <sz val="10"/>
        <color indexed="10"/>
        <rFont val="Arial"/>
        <family val="2"/>
      </rPr>
      <t>b</t>
    </r>
    <r>
      <rPr>
        <sz val="10"/>
        <rFont val="Arial"/>
      </rPr>
      <t xml:space="preserve"> </t>
    </r>
  </si>
  <si>
    <r>
      <t xml:space="preserve">Para achar o valor de </t>
    </r>
    <r>
      <rPr>
        <sz val="10"/>
        <color indexed="10"/>
        <rFont val="Arial"/>
        <family val="2"/>
      </rPr>
      <t>c</t>
    </r>
    <r>
      <rPr>
        <sz val="10"/>
        <rFont val="Arial"/>
      </rPr>
      <t xml:space="preserve"> </t>
    </r>
  </si>
  <si>
    <r>
      <t xml:space="preserve">Para achar o valor de </t>
    </r>
    <r>
      <rPr>
        <sz val="10"/>
        <color indexed="10"/>
        <rFont val="Arial"/>
        <family val="2"/>
      </rPr>
      <t>n</t>
    </r>
  </si>
  <si>
    <r>
      <t xml:space="preserve">Para achar o valor de </t>
    </r>
    <r>
      <rPr>
        <sz val="10"/>
        <color indexed="10"/>
        <rFont val="Arial"/>
        <family val="2"/>
      </rPr>
      <t>a</t>
    </r>
    <r>
      <rPr>
        <sz val="10"/>
        <rFont val="Arial"/>
      </rPr>
      <t xml:space="preserve"> </t>
    </r>
  </si>
  <si>
    <r>
      <t xml:space="preserve">Para achar o valor de </t>
    </r>
    <r>
      <rPr>
        <sz val="10"/>
        <color indexed="10"/>
        <rFont val="Arial"/>
        <family val="2"/>
      </rPr>
      <t>m</t>
    </r>
  </si>
  <si>
    <t>Propriedade 3:          c.h = a.b</t>
  </si>
  <si>
    <r>
      <t>Propriedade 4:                 h</t>
    </r>
    <r>
      <rPr>
        <vertAlign val="superscript"/>
        <sz val="16"/>
        <rFont val="Arial"/>
      </rPr>
      <t>2</t>
    </r>
    <r>
      <rPr>
        <sz val="16"/>
        <rFont val="Arial"/>
      </rPr>
      <t xml:space="preserve"> = m.n</t>
    </r>
  </si>
  <si>
    <t xml:space="preserve">        c = m + n</t>
  </si>
  <si>
    <r>
      <t xml:space="preserve">Para achar o valor de </t>
    </r>
    <r>
      <rPr>
        <sz val="10"/>
        <color indexed="10"/>
        <rFont val="Arial"/>
        <family val="2"/>
      </rPr>
      <t>c</t>
    </r>
  </si>
  <si>
    <r>
      <t xml:space="preserve">Para achar o valor de </t>
    </r>
    <r>
      <rPr>
        <sz val="10"/>
        <color indexed="10"/>
        <rFont val="Arial"/>
        <family val="2"/>
      </rPr>
      <t>m</t>
    </r>
    <r>
      <rPr>
        <sz val="10"/>
        <rFont val="Arial"/>
      </rPr>
      <t xml:space="preserve"> </t>
    </r>
  </si>
  <si>
    <r>
      <t xml:space="preserve">Para achar o valor de </t>
    </r>
    <r>
      <rPr>
        <sz val="10"/>
        <color indexed="10"/>
        <rFont val="Arial"/>
        <family val="2"/>
      </rPr>
      <t>b</t>
    </r>
  </si>
  <si>
    <r>
      <t>Teorema de Pitágoras        c</t>
    </r>
    <r>
      <rPr>
        <vertAlign val="superscript"/>
        <sz val="16"/>
        <rFont val="Arial"/>
        <family val="2"/>
      </rPr>
      <t>2</t>
    </r>
    <r>
      <rPr>
        <sz val="16"/>
        <rFont val="Arial"/>
      </rPr>
      <t xml:space="preserve"> = a</t>
    </r>
    <r>
      <rPr>
        <vertAlign val="superscript"/>
        <sz val="16"/>
        <rFont val="Arial"/>
        <family val="2"/>
      </rPr>
      <t>2</t>
    </r>
    <r>
      <rPr>
        <sz val="16"/>
        <rFont val="Arial"/>
      </rPr>
      <t xml:space="preserve"> + b</t>
    </r>
    <r>
      <rPr>
        <vertAlign val="superscript"/>
        <sz val="16"/>
        <rFont val="Arial"/>
        <family val="2"/>
      </rPr>
      <t>2</t>
    </r>
  </si>
  <si>
    <t xml:space="preserve">Identifique e coloque os valores respctivos em a, b, c, m, n e h em sua devidas propriedades  </t>
  </si>
  <si>
    <r>
      <t xml:space="preserve"> e obtenha na célula vermelha o resultado procurado. </t>
    </r>
    <r>
      <rPr>
        <sz val="16"/>
        <color indexed="10"/>
        <rFont val="Arial"/>
        <family val="2"/>
      </rPr>
      <t>Não mexer na célula vermelha.</t>
    </r>
  </si>
  <si>
    <t>Para resolver a situação-problema abaixo, você deve utilizar as calculadoras vistas anteriormente</t>
  </si>
  <si>
    <t>rodovias, a 60 km de distância de A, encontra-se uma cidade B; na outra, a 80 km de A, encontra-se</t>
  </si>
  <si>
    <t>outra cidade, C. Outra rodovia, também retilínea, liga as cidades B e C. Pergunta-se:</t>
  </si>
  <si>
    <t>a) Qual a distância entre as cidades B e C ?</t>
  </si>
  <si>
    <t>Resultado obtido:</t>
  </si>
  <si>
    <t>SITUAÇÕES - PROBLEMAS: RELAÇÕES MÉTRICAS NO TRIÂNGULO RETÂNGULO</t>
  </si>
  <si>
    <t>EXERCÍCIOS: RELAÇÕES MÉTRICAS NO TRIÂNGULO RETÂNGULO</t>
  </si>
  <si>
    <t>b) Qual a menor distância de A até a rodovia que liga B a C ?</t>
  </si>
  <si>
    <t xml:space="preserve">Logo, a menor distância da cidade A até a rodovia que liga as cidades B e C é de </t>
  </si>
  <si>
    <t>metros.</t>
  </si>
  <si>
    <t>cm</t>
  </si>
  <si>
    <t>Unindo os pontos onde eles estavam, dá para construir um triângulo retângulo sobre o gramado.</t>
  </si>
  <si>
    <t xml:space="preserve"> A hipotenusa do triângulo passa por uma árvore. O segmento determinado pelo ponto</t>
  </si>
  <si>
    <t xml:space="preserve"> onde estava Eliana e pelo pé da árvore é perpendicular à hipotenusa. Observe o esboço do triângulo </t>
  </si>
  <si>
    <r>
      <t>Problema 1</t>
    </r>
    <r>
      <rPr>
        <sz val="16"/>
        <rFont val="Arial"/>
      </rPr>
      <t xml:space="preserve"> - Duas rodovias retilíneas cruzam-se perpendicularmente na cidade A. Em uma das </t>
    </r>
  </si>
  <si>
    <r>
      <t>Problema 2</t>
    </r>
    <r>
      <rPr>
        <sz val="16"/>
        <rFont val="Arial"/>
      </rPr>
      <t xml:space="preserve"> - Qual é a medida h no mosaico visto abaixo ?</t>
    </r>
  </si>
  <si>
    <r>
      <t>Problema 3</t>
    </r>
    <r>
      <rPr>
        <sz val="16"/>
        <rFont val="Arial"/>
      </rPr>
      <t xml:space="preserve"> - Eliana, Paulo e Patrícia estavam cada um em um canto da praça. </t>
    </r>
  </si>
  <si>
    <t>b e c</t>
  </si>
  <si>
    <t>b e n</t>
  </si>
  <si>
    <t>c e m</t>
  </si>
  <si>
    <t>a e m</t>
  </si>
  <si>
    <t>6) Se a = 12e c = 4 então encontre a medida de m?</t>
  </si>
  <si>
    <t>a e c</t>
  </si>
  <si>
    <t>m e n</t>
  </si>
  <si>
    <t>m e h</t>
  </si>
  <si>
    <t>a e b</t>
  </si>
  <si>
    <t xml:space="preserve">         c e n</t>
  </si>
  <si>
    <t>n e h</t>
  </si>
  <si>
    <t xml:space="preserve">Utilizando as calculadoras das relações métricas, determine as medidas solicitadas abaixo </t>
  </si>
  <si>
    <t xml:space="preserve">Resultado Obtido: </t>
  </si>
  <si>
    <r>
      <t xml:space="preserve">Para achar o valor de </t>
    </r>
    <r>
      <rPr>
        <sz val="10"/>
        <color indexed="10"/>
        <rFont val="Arial"/>
        <family val="2"/>
      </rPr>
      <t>h</t>
    </r>
    <r>
      <rPr>
        <sz val="10"/>
        <rFont val="Arial"/>
      </rPr>
      <t xml:space="preserve"> </t>
    </r>
  </si>
  <si>
    <r>
      <t xml:space="preserve">Para achar o valor de </t>
    </r>
    <r>
      <rPr>
        <sz val="10"/>
        <color indexed="10"/>
        <rFont val="Arial"/>
        <family val="2"/>
      </rPr>
      <t>a</t>
    </r>
  </si>
  <si>
    <t xml:space="preserve">na praça. Pelo ponto onde estava Eliana e pelo pé da árvore. Determine a distância </t>
  </si>
  <si>
    <t>Distância de Patrícia até a árvore.</t>
  </si>
  <si>
    <t>Distância de Eliana até a árvore.</t>
  </si>
  <si>
    <t>Observações: Respostas na células vermelho, não pode mexer.</t>
  </si>
  <si>
    <t xml:space="preserve">Coloque os valores das medidas encontradas no triângulo retângulo e  </t>
  </si>
  <si>
    <t>obtenha as respostas das demais  medidas.</t>
  </si>
  <si>
    <t>CALCULADORAS DAS RELAÇÕES MÉTRICAS NO TRIÂNGULO RETÂNGULO</t>
  </si>
  <si>
    <t>Medidas encontradas</t>
  </si>
  <si>
    <t>4) Se m = 9,8 e c = 5 então encontre o lado a?</t>
  </si>
  <si>
    <t>e lembre-se de ler atentamente cada item da questão colocando as respostas dos problemas</t>
  </si>
  <si>
    <t>nas céluas amarelas, obtendo o resultado de certo em cada situação-problema.</t>
  </si>
  <si>
    <t>Susana Ferreira Leite</t>
  </si>
  <si>
    <t xml:space="preserve">Elaboradoras:                           Ednelli Santos de Oliveira Madruga </t>
  </si>
  <si>
    <t>INSTITUIÇÃO:                       E.E. "Prof° José Jorge"  - Osasco/SP</t>
  </si>
  <si>
    <r>
      <t xml:space="preserve">Para achar o valor de </t>
    </r>
    <r>
      <rPr>
        <sz val="10"/>
        <color indexed="10"/>
        <rFont val="Arial"/>
        <family val="2"/>
      </rPr>
      <t>n</t>
    </r>
    <r>
      <rPr>
        <sz val="10"/>
        <rFont val="Arial"/>
      </rPr>
      <t xml:space="preserve"> </t>
    </r>
  </si>
  <si>
    <t xml:space="preserve">Calculadora Inter-relacionada das Relações Métricas do Triângulo Retângulo </t>
  </si>
  <si>
    <t xml:space="preserve"> digitando os valores nas células amarelas e obtendo o resultado certo em cada exercício.</t>
  </si>
  <si>
    <t>de cada um deles até a árvore.</t>
  </si>
  <si>
    <t>CRÉDITOS E AUTORIA</t>
  </si>
  <si>
    <t>Revisado por:</t>
  </si>
  <si>
    <t>Maria Augusta Sakis</t>
  </si>
  <si>
    <t>para o ensino da matemática na educação básica</t>
  </si>
  <si>
    <t xml:space="preserve">Equipe de produção do projeto O uso da informática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</si>
</sst>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0"/>
      <name val="Arial"/>
    </font>
    <font>
      <sz val="14"/>
      <color indexed="9"/>
      <name val="Arial"/>
    </font>
    <font>
      <sz val="16"/>
      <name val="Arial"/>
    </font>
    <font>
      <vertAlign val="superscript"/>
      <sz val="16"/>
      <name val="Arial"/>
    </font>
    <font>
      <sz val="16"/>
      <color indexed="9"/>
      <name val="Arial"/>
    </font>
    <font>
      <sz val="18"/>
      <color indexed="9"/>
      <name val="Arial"/>
    </font>
    <font>
      <b/>
      <sz val="18"/>
      <color indexed="61"/>
      <name val="Arial"/>
      <family val="2"/>
    </font>
    <font>
      <sz val="8"/>
      <name val="Arial"/>
    </font>
    <font>
      <vertAlign val="superscript"/>
      <sz val="16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6"/>
      <color indexed="10"/>
      <name val="Arial"/>
      <family val="2"/>
    </font>
    <font>
      <sz val="14"/>
      <name val="Arial"/>
    </font>
    <font>
      <sz val="14"/>
      <color indexed="10"/>
      <name val="Arial"/>
      <family val="2"/>
    </font>
    <font>
      <sz val="18"/>
      <name val="Arial"/>
    </font>
    <font>
      <sz val="16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8"/>
      <color indexed="10"/>
      <name val="Arial"/>
      <family val="2"/>
    </font>
    <font>
      <sz val="20"/>
      <color indexed="9"/>
      <name val="Arial"/>
      <family val="2"/>
    </font>
    <font>
      <sz val="12"/>
      <name val="Arial"/>
    </font>
    <font>
      <b/>
      <sz val="12"/>
      <color indexed="61"/>
      <name val="Arial"/>
    </font>
    <font>
      <sz val="20"/>
      <name val="Arial"/>
    </font>
    <font>
      <sz val="18"/>
      <color indexed="10"/>
      <name val="Arial"/>
    </font>
    <font>
      <sz val="14"/>
      <color indexed="10"/>
      <name val="Arial"/>
    </font>
    <font>
      <sz val="12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7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8" borderId="0" xfId="0" applyFont="1" applyFill="1" applyBorder="1"/>
    <xf numFmtId="0" fontId="0" fillId="2" borderId="0" xfId="0" applyFill="1" applyBorder="1"/>
    <xf numFmtId="0" fontId="0" fillId="2" borderId="11" xfId="0" applyFill="1" applyBorder="1"/>
    <xf numFmtId="0" fontId="11" fillId="8" borderId="10" xfId="0" applyFont="1" applyFill="1" applyBorder="1" applyAlignment="1">
      <alignment horizontal="center"/>
    </xf>
    <xf numFmtId="0" fontId="11" fillId="8" borderId="12" xfId="0" applyFont="1" applyFill="1" applyBorder="1"/>
    <xf numFmtId="0" fontId="11" fillId="8" borderId="13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9" borderId="0" xfId="0" applyFill="1"/>
    <xf numFmtId="0" fontId="0" fillId="10" borderId="0" xfId="0" applyFill="1" applyBorder="1"/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15" fillId="3" borderId="0" xfId="0" applyFont="1" applyFill="1" applyBorder="1"/>
    <xf numFmtId="0" fontId="0" fillId="3" borderId="11" xfId="0" applyFill="1" applyBorder="1"/>
    <xf numFmtId="0" fontId="0" fillId="3" borderId="14" xfId="0" applyFill="1" applyBorder="1"/>
    <xf numFmtId="0" fontId="0" fillId="3" borderId="0" xfId="0" applyFill="1" applyBorder="1"/>
    <xf numFmtId="0" fontId="0" fillId="0" borderId="0" xfId="0" applyFill="1"/>
    <xf numFmtId="0" fontId="0" fillId="12" borderId="0" xfId="0" applyFill="1" applyBorder="1"/>
    <xf numFmtId="0" fontId="0" fillId="12" borderId="0" xfId="0" applyFill="1"/>
    <xf numFmtId="0" fontId="0" fillId="3" borderId="0" xfId="0" applyFill="1"/>
    <xf numFmtId="2" fontId="1" fillId="4" borderId="5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16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19" fillId="3" borderId="0" xfId="0" applyFont="1" applyFill="1" applyBorder="1"/>
    <xf numFmtId="0" fontId="16" fillId="3" borderId="10" xfId="0" applyFont="1" applyFill="1" applyBorder="1" applyAlignment="1">
      <alignment horizontal="center"/>
    </xf>
    <xf numFmtId="0" fontId="15" fillId="3" borderId="10" xfId="0" applyFont="1" applyFill="1" applyBorder="1"/>
    <xf numFmtId="0" fontId="3" fillId="3" borderId="10" xfId="0" applyFont="1" applyFill="1" applyBorder="1"/>
    <xf numFmtId="0" fontId="0" fillId="3" borderId="12" xfId="0" applyFill="1" applyBorder="1"/>
    <xf numFmtId="0" fontId="0" fillId="3" borderId="13" xfId="0" applyFill="1" applyBorder="1"/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21" fillId="2" borderId="0" xfId="0" applyFont="1" applyFill="1"/>
    <xf numFmtId="0" fontId="22" fillId="2" borderId="0" xfId="0" applyFont="1" applyFill="1" applyAlignment="1">
      <alignment horizontal="center"/>
    </xf>
    <xf numFmtId="0" fontId="23" fillId="3" borderId="0" xfId="0" applyFont="1" applyFill="1" applyAlignment="1"/>
    <xf numFmtId="0" fontId="3" fillId="7" borderId="18" xfId="0" applyFont="1" applyFill="1" applyBorder="1" applyAlignment="1">
      <alignment horizontal="center"/>
    </xf>
    <xf numFmtId="0" fontId="15" fillId="7" borderId="18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0" fillId="14" borderId="0" xfId="0" applyFill="1"/>
    <xf numFmtId="0" fontId="3" fillId="3" borderId="19" xfId="0" applyFont="1" applyFill="1" applyBorder="1" applyAlignment="1">
      <alignment horizontal="center"/>
    </xf>
    <xf numFmtId="0" fontId="0" fillId="9" borderId="19" xfId="0" applyFill="1" applyBorder="1"/>
    <xf numFmtId="0" fontId="0" fillId="9" borderId="0" xfId="0" applyFill="1" applyBorder="1"/>
    <xf numFmtId="0" fontId="0" fillId="9" borderId="20" xfId="0" applyFill="1" applyBorder="1"/>
    <xf numFmtId="0" fontId="3" fillId="9" borderId="0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0" fillId="5" borderId="20" xfId="0" applyFill="1" applyBorder="1"/>
    <xf numFmtId="0" fontId="0" fillId="0" borderId="19" xfId="0" applyBorder="1"/>
    <xf numFmtId="0" fontId="0" fillId="0" borderId="20" xfId="0" applyBorder="1"/>
    <xf numFmtId="0" fontId="0" fillId="3" borderId="19" xfId="0" applyFill="1" applyBorder="1"/>
    <xf numFmtId="0" fontId="0" fillId="3" borderId="20" xfId="0" applyFill="1" applyBorder="1"/>
    <xf numFmtId="0" fontId="3" fillId="3" borderId="0" xfId="0" applyFont="1" applyFill="1" applyBorder="1" applyAlignment="1">
      <alignment horizontal="left"/>
    </xf>
    <xf numFmtId="0" fontId="0" fillId="12" borderId="19" xfId="0" applyFill="1" applyBorder="1"/>
    <xf numFmtId="0" fontId="0" fillId="12" borderId="20" xfId="0" applyFill="1" applyBorder="1"/>
    <xf numFmtId="0" fontId="0" fillId="5" borderId="19" xfId="0" applyFill="1" applyBorder="1"/>
    <xf numFmtId="0" fontId="0" fillId="5" borderId="0" xfId="0" applyFill="1" applyBorder="1"/>
    <xf numFmtId="0" fontId="3" fillId="12" borderId="0" xfId="0" applyFont="1" applyFill="1" applyBorder="1"/>
    <xf numFmtId="0" fontId="17" fillId="3" borderId="20" xfId="0" applyFont="1" applyFill="1" applyBorder="1"/>
    <xf numFmtId="0" fontId="18" fillId="3" borderId="0" xfId="0" applyFont="1" applyFill="1" applyBorder="1"/>
    <xf numFmtId="0" fontId="0" fillId="10" borderId="19" xfId="0" applyFill="1" applyBorder="1"/>
    <xf numFmtId="0" fontId="0" fillId="10" borderId="20" xfId="0" applyFill="1" applyBorder="1"/>
    <xf numFmtId="0" fontId="3" fillId="3" borderId="0" xfId="0" applyFont="1" applyFill="1" applyBorder="1" applyAlignment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14" borderId="20" xfId="0" applyFill="1" applyBorder="1"/>
    <xf numFmtId="0" fontId="0" fillId="15" borderId="0" xfId="0" applyFill="1"/>
    <xf numFmtId="0" fontId="26" fillId="15" borderId="0" xfId="0" applyFont="1" applyFill="1"/>
    <xf numFmtId="0" fontId="27" fillId="15" borderId="0" xfId="0" applyFont="1" applyFill="1"/>
    <xf numFmtId="0" fontId="28" fillId="15" borderId="0" xfId="0" applyFont="1" applyFill="1"/>
    <xf numFmtId="0" fontId="6" fillId="13" borderId="29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20" fillId="13" borderId="28" xfId="0" applyFont="1" applyFill="1" applyBorder="1" applyAlignment="1">
      <alignment horizontal="center"/>
    </xf>
    <xf numFmtId="0" fontId="20" fillId="13" borderId="0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14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16" fillId="13" borderId="10" xfId="0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16" fillId="13" borderId="11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6" fillId="13" borderId="31" xfId="0" applyFont="1" applyFill="1" applyBorder="1" applyAlignment="1">
      <alignment horizontal="center"/>
    </xf>
    <xf numFmtId="0" fontId="6" fillId="13" borderId="32" xfId="0" applyFont="1" applyFill="1" applyBorder="1" applyAlignment="1">
      <alignment horizontal="center"/>
    </xf>
    <xf numFmtId="0" fontId="6" fillId="13" borderId="3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0" fillId="3" borderId="0" xfId="0" applyFill="1" applyBorder="1"/>
    <xf numFmtId="0" fontId="12" fillId="10" borderId="19" xfId="0" applyFont="1" applyFill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9525</xdr:rowOff>
    </xdr:from>
    <xdr:to>
      <xdr:col>14</xdr:col>
      <xdr:colOff>1238250</xdr:colOff>
      <xdr:row>21</xdr:row>
      <xdr:rowOff>142875</xdr:rowOff>
    </xdr:to>
    <xdr:pic>
      <xdr:nvPicPr>
        <xdr:cNvPr id="3224" name="Picture 1">
          <a:extLst>
            <a:ext uri="{FF2B5EF4-FFF2-40B4-BE49-F238E27FC236}">
              <a16:creationId xmlns:a16="http://schemas.microsoft.com/office/drawing/2014/main" id="{44290939-F354-147D-E4D2-0C4EF9F6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04800"/>
          <a:ext cx="9791700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15</xdr:col>
      <xdr:colOff>9525</xdr:colOff>
      <xdr:row>22</xdr:row>
      <xdr:rowOff>28575</xdr:rowOff>
    </xdr:to>
    <xdr:pic>
      <xdr:nvPicPr>
        <xdr:cNvPr id="4102" name="Picture 1">
          <a:extLst>
            <a:ext uri="{FF2B5EF4-FFF2-40B4-BE49-F238E27FC236}">
              <a16:creationId xmlns:a16="http://schemas.microsoft.com/office/drawing/2014/main" id="{50D43E65-D442-6CDE-0529-FDB6E9F5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9305925" cy="340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14</xdr:col>
      <xdr:colOff>771525</xdr:colOff>
      <xdr:row>41</xdr:row>
      <xdr:rowOff>0</xdr:rowOff>
    </xdr:to>
    <xdr:pic>
      <xdr:nvPicPr>
        <xdr:cNvPr id="5143" name="Picture 1">
          <a:extLst>
            <a:ext uri="{FF2B5EF4-FFF2-40B4-BE49-F238E27FC236}">
              <a16:creationId xmlns:a16="http://schemas.microsoft.com/office/drawing/2014/main" id="{F6E92EB0-A595-0A8E-98FA-2B430E68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"/>
          <a:ext cx="9305925" cy="501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14</xdr:col>
      <xdr:colOff>771525</xdr:colOff>
      <xdr:row>85</xdr:row>
      <xdr:rowOff>28575</xdr:rowOff>
    </xdr:to>
    <xdr:pic>
      <xdr:nvPicPr>
        <xdr:cNvPr id="5144" name="Picture 2">
          <a:extLst>
            <a:ext uri="{FF2B5EF4-FFF2-40B4-BE49-F238E27FC236}">
              <a16:creationId xmlns:a16="http://schemas.microsoft.com/office/drawing/2014/main" id="{568AAFB3-D906-69B7-8A36-68A46D35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6825"/>
          <a:ext cx="9305925" cy="568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92</xdr:row>
      <xdr:rowOff>228600</xdr:rowOff>
    </xdr:from>
    <xdr:to>
      <xdr:col>15</xdr:col>
      <xdr:colOff>9525</xdr:colOff>
      <xdr:row>121</xdr:row>
      <xdr:rowOff>28575</xdr:rowOff>
    </xdr:to>
    <xdr:pic>
      <xdr:nvPicPr>
        <xdr:cNvPr id="5145" name="Picture 3">
          <a:extLst>
            <a:ext uri="{FF2B5EF4-FFF2-40B4-BE49-F238E27FC236}">
              <a16:creationId xmlns:a16="http://schemas.microsoft.com/office/drawing/2014/main" id="{DEB258EA-0B75-6E96-BF80-7A321DF4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44900"/>
          <a:ext cx="9324975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19050</xdr:rowOff>
    </xdr:from>
    <xdr:to>
      <xdr:col>14</xdr:col>
      <xdr:colOff>771525</xdr:colOff>
      <xdr:row>167</xdr:row>
      <xdr:rowOff>104775</xdr:rowOff>
    </xdr:to>
    <xdr:pic>
      <xdr:nvPicPr>
        <xdr:cNvPr id="5146" name="Picture 6">
          <a:extLst>
            <a:ext uri="{FF2B5EF4-FFF2-40B4-BE49-F238E27FC236}">
              <a16:creationId xmlns:a16="http://schemas.microsoft.com/office/drawing/2014/main" id="{F8734F64-0B82-F380-B107-C8C2F3C6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55325"/>
          <a:ext cx="9305925" cy="559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57"/>
  <sheetViews>
    <sheetView tabSelected="1" workbookViewId="0">
      <selection activeCell="Q14" sqref="Q14"/>
    </sheetView>
  </sheetViews>
  <sheetFormatPr defaultRowHeight="12.75" x14ac:dyDescent="0.2"/>
  <cols>
    <col min="12" max="12" width="9.5703125" bestFit="1" customWidth="1"/>
    <col min="15" max="15" width="20.28515625" customWidth="1"/>
    <col min="16" max="16" width="9.140625" style="133"/>
    <col min="17" max="17" width="35.42578125" style="133" customWidth="1"/>
    <col min="18" max="18" width="4.7109375" style="133" customWidth="1"/>
    <col min="19" max="19" width="2.28515625" style="133" hidden="1" customWidth="1"/>
    <col min="20" max="20" width="9.140625" style="133"/>
    <col min="21" max="21" width="2.140625" style="133" customWidth="1"/>
    <col min="22" max="22" width="9.140625" style="133"/>
    <col min="23" max="23" width="0.85546875" style="133" customWidth="1"/>
    <col min="24" max="24" width="9.140625" style="133"/>
    <col min="25" max="25" width="1.28515625" style="133" customWidth="1"/>
    <col min="26" max="26" width="9.140625" style="133"/>
    <col min="27" max="27" width="1" style="133" customWidth="1"/>
    <col min="28" max="28" width="9.140625" style="133"/>
    <col min="29" max="29" width="1.85546875" style="133" customWidth="1"/>
    <col min="30" max="30" width="9.140625" style="133"/>
    <col min="31" max="31" width="2.140625" style="133" customWidth="1"/>
    <col min="32" max="75" width="9.140625" style="133"/>
  </cols>
  <sheetData>
    <row r="1" spans="1:15" ht="23.25" x14ac:dyDescent="0.35">
      <c r="A1" s="168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63"/>
    </row>
    <row r="3" spans="1:15" x14ac:dyDescent="0.2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63"/>
    </row>
    <row r="4" spans="1:15" x14ac:dyDescent="0.2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63"/>
    </row>
    <row r="5" spans="1:15" x14ac:dyDescent="0.2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63"/>
    </row>
    <row r="6" spans="1:15" x14ac:dyDescent="0.2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63"/>
    </row>
    <row r="7" spans="1:15" x14ac:dyDescent="0.2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63"/>
    </row>
    <row r="8" spans="1:15" x14ac:dyDescent="0.2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63"/>
    </row>
    <row r="9" spans="1:15" x14ac:dyDescent="0.2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163"/>
    </row>
    <row r="10" spans="1:15" x14ac:dyDescent="0.2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163"/>
    </row>
    <row r="11" spans="1:15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63"/>
    </row>
    <row r="12" spans="1:15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163"/>
    </row>
    <row r="13" spans="1:15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163"/>
    </row>
    <row r="14" spans="1:15" x14ac:dyDescent="0.2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163"/>
    </row>
    <row r="15" spans="1:15" x14ac:dyDescent="0.2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163"/>
    </row>
    <row r="16" spans="1:15" x14ac:dyDescent="0.2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163"/>
    </row>
    <row r="17" spans="1:15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163"/>
    </row>
    <row r="18" spans="1:15" x14ac:dyDescent="0.2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163"/>
    </row>
    <row r="19" spans="1:15" x14ac:dyDescent="0.2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63"/>
    </row>
    <row r="20" spans="1:15" x14ac:dyDescent="0.2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163"/>
    </row>
    <row r="21" spans="1:15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163"/>
    </row>
    <row r="22" spans="1:15" x14ac:dyDescent="0.2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163"/>
    </row>
    <row r="23" spans="1:15" ht="20.25" x14ac:dyDescent="0.3">
      <c r="A23" s="175" t="s">
        <v>34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7"/>
    </row>
    <row r="24" spans="1:15" ht="20.25" x14ac:dyDescent="0.3">
      <c r="A24" s="175" t="s">
        <v>35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7"/>
    </row>
    <row r="25" spans="1:15" ht="23.25" x14ac:dyDescent="0.3">
      <c r="A25" s="171" t="s">
        <v>20</v>
      </c>
      <c r="B25" s="172"/>
      <c r="C25" s="172"/>
      <c r="D25" s="172"/>
      <c r="E25" s="172"/>
      <c r="F25" s="172"/>
      <c r="G25" s="172"/>
      <c r="H25" s="173" t="s">
        <v>21</v>
      </c>
      <c r="I25" s="173"/>
      <c r="J25" s="173"/>
      <c r="K25" s="173"/>
      <c r="L25" s="173"/>
      <c r="M25" s="173"/>
      <c r="N25" s="173"/>
      <c r="O25" s="174"/>
    </row>
    <row r="26" spans="1:15" ht="21" thickBot="1" x14ac:dyDescent="0.35">
      <c r="A26" s="171"/>
      <c r="B26" s="172"/>
      <c r="C26" s="172"/>
      <c r="D26" s="172"/>
      <c r="E26" s="172"/>
      <c r="F26" s="172"/>
      <c r="G26" s="172"/>
      <c r="H26" s="173"/>
      <c r="I26" s="173"/>
      <c r="J26" s="173"/>
      <c r="K26" s="173"/>
      <c r="L26" s="173"/>
      <c r="M26" s="173"/>
      <c r="N26" s="173"/>
      <c r="O26" s="174"/>
    </row>
    <row r="27" spans="1:15" ht="20.25" x14ac:dyDescent="0.3">
      <c r="A27" s="60"/>
      <c r="B27" s="61"/>
      <c r="C27" s="61"/>
      <c r="D27" s="16" t="s">
        <v>0</v>
      </c>
      <c r="E27" s="17" t="s">
        <v>1</v>
      </c>
      <c r="F27" s="18" t="s">
        <v>2</v>
      </c>
      <c r="G27" s="61"/>
      <c r="H27" s="62"/>
      <c r="I27" s="62"/>
      <c r="J27" s="62"/>
      <c r="K27" s="62"/>
      <c r="L27" s="25" t="s">
        <v>3</v>
      </c>
      <c r="M27" s="26" t="s">
        <v>1</v>
      </c>
      <c r="N27" s="27" t="s">
        <v>4</v>
      </c>
      <c r="O27" s="63"/>
    </row>
    <row r="28" spans="1:15" ht="20.25" x14ac:dyDescent="0.3">
      <c r="A28" s="190" t="s">
        <v>22</v>
      </c>
      <c r="B28" s="191"/>
      <c r="C28" s="191"/>
      <c r="D28" s="19">
        <f>(E28*F28)^(1/2)</f>
        <v>1</v>
      </c>
      <c r="E28" s="2">
        <v>1</v>
      </c>
      <c r="F28" s="20">
        <v>1</v>
      </c>
      <c r="G28" s="5"/>
      <c r="H28" s="62"/>
      <c r="I28" s="182" t="s">
        <v>25</v>
      </c>
      <c r="J28" s="182"/>
      <c r="K28" s="182"/>
      <c r="L28" s="19">
        <f>(M28*N28)^(1/2)</f>
        <v>1</v>
      </c>
      <c r="M28" s="4">
        <v>1</v>
      </c>
      <c r="N28" s="28">
        <v>1</v>
      </c>
      <c r="O28" s="63"/>
    </row>
    <row r="29" spans="1:15" ht="20.25" x14ac:dyDescent="0.3">
      <c r="A29" s="190" t="s">
        <v>23</v>
      </c>
      <c r="B29" s="191"/>
      <c r="C29" s="191"/>
      <c r="D29" s="21">
        <v>1</v>
      </c>
      <c r="E29" s="3">
        <f>D29^2/F29</f>
        <v>1</v>
      </c>
      <c r="F29" s="20">
        <v>1</v>
      </c>
      <c r="G29" s="5"/>
      <c r="H29" s="62"/>
      <c r="I29" s="182" t="s">
        <v>23</v>
      </c>
      <c r="J29" s="182"/>
      <c r="K29" s="182"/>
      <c r="L29" s="29">
        <v>1</v>
      </c>
      <c r="M29" s="3">
        <f>L29^2/N29</f>
        <v>1</v>
      </c>
      <c r="N29" s="28">
        <v>1</v>
      </c>
      <c r="O29" s="63"/>
    </row>
    <row r="30" spans="1:15" ht="21" thickBot="1" x14ac:dyDescent="0.35">
      <c r="A30" s="190" t="s">
        <v>24</v>
      </c>
      <c r="B30" s="191"/>
      <c r="C30" s="191"/>
      <c r="D30" s="22">
        <v>1</v>
      </c>
      <c r="E30" s="23">
        <v>1</v>
      </c>
      <c r="F30" s="24">
        <f>D30^2/E30</f>
        <v>1</v>
      </c>
      <c r="G30" s="5"/>
      <c r="H30" s="62"/>
      <c r="I30" s="182" t="s">
        <v>26</v>
      </c>
      <c r="J30" s="182"/>
      <c r="K30" s="182"/>
      <c r="L30" s="30">
        <v>1</v>
      </c>
      <c r="M30" s="31">
        <v>1</v>
      </c>
      <c r="N30" s="24">
        <f>L30^2/M30</f>
        <v>1</v>
      </c>
      <c r="O30" s="63"/>
    </row>
    <row r="31" spans="1:15" ht="20.25" x14ac:dyDescent="0.3">
      <c r="A31" s="64"/>
      <c r="B31" s="5"/>
      <c r="C31" s="5"/>
      <c r="D31" s="5"/>
      <c r="E31" s="5"/>
      <c r="F31" s="5"/>
      <c r="G31" s="5"/>
      <c r="H31" s="62"/>
      <c r="I31" s="6"/>
      <c r="J31" s="6"/>
      <c r="K31" s="6"/>
      <c r="L31" s="6"/>
      <c r="M31" s="6"/>
      <c r="N31" s="6"/>
      <c r="O31" s="63"/>
    </row>
    <row r="32" spans="1:15" ht="24" thickBot="1" x14ac:dyDescent="0.35">
      <c r="A32" s="192" t="s">
        <v>27</v>
      </c>
      <c r="B32" s="193"/>
      <c r="C32" s="193"/>
      <c r="D32" s="193"/>
      <c r="E32" s="193"/>
      <c r="F32" s="193"/>
      <c r="G32" s="193"/>
      <c r="H32" s="180" t="s">
        <v>28</v>
      </c>
      <c r="I32" s="180"/>
      <c r="J32" s="180"/>
      <c r="K32" s="180"/>
      <c r="L32" s="180"/>
      <c r="M32" s="180"/>
      <c r="N32" s="180"/>
      <c r="O32" s="181"/>
    </row>
    <row r="33" spans="1:15" ht="21" thickBot="1" x14ac:dyDescent="0.35">
      <c r="A33" s="65"/>
      <c r="B33" s="13"/>
      <c r="C33" s="13"/>
      <c r="D33" s="32" t="s">
        <v>1</v>
      </c>
      <c r="E33" s="33" t="s">
        <v>5</v>
      </c>
      <c r="F33" s="33" t="s">
        <v>3</v>
      </c>
      <c r="G33" s="34" t="s">
        <v>0</v>
      </c>
      <c r="H33" s="15"/>
      <c r="I33" s="15"/>
      <c r="J33" s="15"/>
      <c r="K33" s="15"/>
      <c r="L33" s="15"/>
      <c r="M33" s="15"/>
      <c r="N33" s="15"/>
      <c r="O33" s="66"/>
    </row>
    <row r="34" spans="1:15" ht="20.25" x14ac:dyDescent="0.3">
      <c r="A34" s="194" t="s">
        <v>23</v>
      </c>
      <c r="B34" s="195"/>
      <c r="C34" s="195"/>
      <c r="D34" s="19">
        <f>F34*G34/E34</f>
        <v>1</v>
      </c>
      <c r="E34" s="7">
        <v>1</v>
      </c>
      <c r="F34" s="7">
        <v>1</v>
      </c>
      <c r="G34" s="121">
        <v>1</v>
      </c>
      <c r="H34" s="15"/>
      <c r="I34" s="15"/>
      <c r="J34" s="15"/>
      <c r="K34" s="15"/>
      <c r="L34" s="36" t="s">
        <v>5</v>
      </c>
      <c r="M34" s="37" t="s">
        <v>4</v>
      </c>
      <c r="N34" s="38" t="s">
        <v>2</v>
      </c>
      <c r="O34" s="66"/>
    </row>
    <row r="35" spans="1:15" ht="20.25" x14ac:dyDescent="0.3">
      <c r="A35" s="194" t="s">
        <v>66</v>
      </c>
      <c r="B35" s="195"/>
      <c r="C35" s="195"/>
      <c r="D35" s="35">
        <v>1</v>
      </c>
      <c r="E35" s="3">
        <f>F35*G35/D35</f>
        <v>1</v>
      </c>
      <c r="F35" s="7">
        <v>1</v>
      </c>
      <c r="G35" s="121">
        <v>1</v>
      </c>
      <c r="H35" s="15"/>
      <c r="I35" s="67" t="s">
        <v>66</v>
      </c>
      <c r="J35" s="67"/>
      <c r="K35" s="67"/>
      <c r="L35" s="19">
        <f>(M35*N35)^(1/2)</f>
        <v>1</v>
      </c>
      <c r="M35" s="8">
        <v>1</v>
      </c>
      <c r="N35" s="39">
        <v>1</v>
      </c>
      <c r="O35" s="66"/>
    </row>
    <row r="36" spans="1:15" ht="20.25" x14ac:dyDescent="0.3">
      <c r="A36" s="194" t="s">
        <v>67</v>
      </c>
      <c r="B36" s="195"/>
      <c r="C36" s="195"/>
      <c r="D36" s="35">
        <v>1</v>
      </c>
      <c r="E36" s="7">
        <v>1</v>
      </c>
      <c r="F36" s="3">
        <f>D36*E36/G36</f>
        <v>1</v>
      </c>
      <c r="G36" s="121">
        <v>1</v>
      </c>
      <c r="H36" s="15"/>
      <c r="I36" s="67" t="s">
        <v>31</v>
      </c>
      <c r="J36" s="67"/>
      <c r="K36" s="67"/>
      <c r="L36" s="40">
        <v>1</v>
      </c>
      <c r="M36" s="3">
        <f>L36^2/N36</f>
        <v>1</v>
      </c>
      <c r="N36" s="39">
        <v>1</v>
      </c>
      <c r="O36" s="66"/>
    </row>
    <row r="37" spans="1:15" ht="21" thickBot="1" x14ac:dyDescent="0.35">
      <c r="A37" s="194" t="s">
        <v>32</v>
      </c>
      <c r="B37" s="195"/>
      <c r="C37" s="195"/>
      <c r="D37" s="122">
        <v>1</v>
      </c>
      <c r="E37" s="123">
        <v>1</v>
      </c>
      <c r="F37" s="123">
        <v>1</v>
      </c>
      <c r="G37" s="24">
        <f>D37*E37/F37</f>
        <v>1</v>
      </c>
      <c r="H37" s="15"/>
      <c r="I37" s="67" t="s">
        <v>82</v>
      </c>
      <c r="J37" s="67"/>
      <c r="K37" s="67"/>
      <c r="L37" s="41">
        <v>1</v>
      </c>
      <c r="M37" s="42">
        <v>1</v>
      </c>
      <c r="N37" s="24">
        <f>L37^2/M37</f>
        <v>1</v>
      </c>
      <c r="O37" s="66"/>
    </row>
    <row r="38" spans="1:15" ht="20.25" x14ac:dyDescent="0.3">
      <c r="A38" s="65"/>
      <c r="B38" s="13"/>
      <c r="C38" s="13"/>
      <c r="D38" s="13"/>
      <c r="E38" s="13"/>
      <c r="F38" s="13"/>
      <c r="G38" s="13"/>
      <c r="H38" s="15"/>
      <c r="I38" s="15"/>
      <c r="J38" s="15"/>
      <c r="K38" s="15"/>
      <c r="L38" s="15"/>
      <c r="M38" s="15"/>
      <c r="N38" s="15"/>
      <c r="O38" s="66"/>
    </row>
    <row r="39" spans="1:15" ht="23.25" x14ac:dyDescent="0.3">
      <c r="A39" s="188" t="s">
        <v>29</v>
      </c>
      <c r="B39" s="189"/>
      <c r="C39" s="189"/>
      <c r="D39" s="189"/>
      <c r="E39" s="189"/>
      <c r="F39" s="189"/>
      <c r="G39" s="189"/>
      <c r="H39" s="186" t="s">
        <v>33</v>
      </c>
      <c r="I39" s="186"/>
      <c r="J39" s="186"/>
      <c r="K39" s="186"/>
      <c r="L39" s="186"/>
      <c r="M39" s="186"/>
      <c r="N39" s="186"/>
      <c r="O39" s="187"/>
    </row>
    <row r="40" spans="1:15" ht="21" thickBot="1" x14ac:dyDescent="0.35">
      <c r="A40" s="188"/>
      <c r="B40" s="189"/>
      <c r="C40" s="189"/>
      <c r="D40" s="189"/>
      <c r="E40" s="189"/>
      <c r="F40" s="189"/>
      <c r="G40" s="189"/>
      <c r="H40" s="186"/>
      <c r="I40" s="186"/>
      <c r="J40" s="186"/>
      <c r="K40" s="186"/>
      <c r="L40" s="186"/>
      <c r="M40" s="186"/>
      <c r="N40" s="186"/>
      <c r="O40" s="187"/>
    </row>
    <row r="41" spans="1:15" ht="20.25" x14ac:dyDescent="0.3">
      <c r="A41" s="68"/>
      <c r="B41" s="14"/>
      <c r="C41" s="14"/>
      <c r="D41" s="43" t="s">
        <v>1</v>
      </c>
      <c r="E41" s="44" t="s">
        <v>4</v>
      </c>
      <c r="F41" s="45" t="s">
        <v>2</v>
      </c>
      <c r="G41" s="70"/>
      <c r="H41" s="71"/>
      <c r="I41" s="69"/>
      <c r="J41" s="69"/>
      <c r="K41" s="69"/>
      <c r="L41" s="50" t="s">
        <v>1</v>
      </c>
      <c r="M41" s="51" t="s">
        <v>3</v>
      </c>
      <c r="N41" s="52" t="s">
        <v>0</v>
      </c>
      <c r="O41" s="72"/>
    </row>
    <row r="42" spans="1:15" x14ac:dyDescent="0.2">
      <c r="A42" s="183" t="s">
        <v>23</v>
      </c>
      <c r="B42" s="184"/>
      <c r="C42" s="184"/>
      <c r="D42" s="19">
        <f>E42+F42</f>
        <v>2</v>
      </c>
      <c r="E42" s="10">
        <v>1</v>
      </c>
      <c r="F42" s="46">
        <v>1</v>
      </c>
      <c r="G42" s="70"/>
      <c r="H42" s="71"/>
      <c r="I42" s="185" t="s">
        <v>30</v>
      </c>
      <c r="J42" s="185"/>
      <c r="K42" s="185"/>
      <c r="L42" s="110">
        <f>(M42^2 + N42^2)^(1/2)</f>
        <v>1.4142135623730951</v>
      </c>
      <c r="M42" s="12">
        <v>1</v>
      </c>
      <c r="N42" s="53">
        <v>1</v>
      </c>
      <c r="O42" s="72"/>
    </row>
    <row r="43" spans="1:15" x14ac:dyDescent="0.2">
      <c r="A43" s="183" t="s">
        <v>31</v>
      </c>
      <c r="B43" s="184"/>
      <c r="C43" s="184"/>
      <c r="D43" s="47">
        <v>1</v>
      </c>
      <c r="E43" s="3">
        <f>D43-F43</f>
        <v>0</v>
      </c>
      <c r="F43" s="46">
        <v>1</v>
      </c>
      <c r="G43" s="70"/>
      <c r="H43" s="71"/>
      <c r="I43" s="185" t="s">
        <v>25</v>
      </c>
      <c r="J43" s="185"/>
      <c r="K43" s="185"/>
      <c r="L43" s="54">
        <v>1</v>
      </c>
      <c r="M43" s="3">
        <f>(L43^2-N43^2)^(1/2)</f>
        <v>0</v>
      </c>
      <c r="N43" s="53">
        <v>1</v>
      </c>
      <c r="O43" s="72"/>
    </row>
    <row r="44" spans="1:15" ht="13.5" thickBot="1" x14ac:dyDescent="0.25">
      <c r="A44" s="183" t="s">
        <v>24</v>
      </c>
      <c r="B44" s="184"/>
      <c r="C44" s="184"/>
      <c r="D44" s="48">
        <v>1</v>
      </c>
      <c r="E44" s="49">
        <v>1</v>
      </c>
      <c r="F44" s="24">
        <f>D44-E44</f>
        <v>0</v>
      </c>
      <c r="G44" s="70"/>
      <c r="H44" s="71"/>
      <c r="I44" s="185" t="s">
        <v>32</v>
      </c>
      <c r="J44" s="185"/>
      <c r="K44" s="185"/>
      <c r="L44" s="55">
        <v>1</v>
      </c>
      <c r="M44" s="56">
        <v>1</v>
      </c>
      <c r="N44" s="24">
        <f>(L44^2-M44^2)^(1/2)</f>
        <v>0</v>
      </c>
      <c r="O44" s="72"/>
    </row>
    <row r="45" spans="1:15" x14ac:dyDescent="0.2">
      <c r="A45" s="73"/>
      <c r="B45" s="9"/>
      <c r="C45" s="9"/>
      <c r="D45" s="9"/>
      <c r="E45" s="9"/>
      <c r="F45" s="9"/>
      <c r="G45" s="70"/>
      <c r="H45" s="71"/>
      <c r="I45" s="71"/>
      <c r="J45" s="71"/>
      <c r="K45" s="71"/>
      <c r="L45" s="71"/>
      <c r="M45" s="71"/>
      <c r="N45" s="71"/>
      <c r="O45" s="72"/>
    </row>
    <row r="46" spans="1:15" ht="13.5" thickBot="1" x14ac:dyDescent="0.25">
      <c r="A46" s="74"/>
      <c r="B46" s="75"/>
      <c r="C46" s="75"/>
      <c r="D46" s="75"/>
      <c r="E46" s="75"/>
      <c r="F46" s="75"/>
      <c r="G46" s="75"/>
      <c r="H46" s="76"/>
      <c r="I46" s="76"/>
      <c r="J46" s="76"/>
      <c r="K46" s="76"/>
      <c r="L46" s="76"/>
      <c r="M46" s="76"/>
      <c r="N46" s="76"/>
      <c r="O46" s="77"/>
    </row>
    <row r="47" spans="1:15" ht="25.5" x14ac:dyDescent="0.35">
      <c r="A47" s="198" t="s">
        <v>83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</row>
    <row r="48" spans="1:15" ht="25.5" x14ac:dyDescent="0.35">
      <c r="A48" s="199" t="s">
        <v>72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</row>
    <row r="49" spans="1:15" ht="25.5" x14ac:dyDescent="0.35">
      <c r="A49" s="199" t="s">
        <v>73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</row>
    <row r="50" spans="1:15" ht="18" x14ac:dyDescent="0.25">
      <c r="A50" s="204" t="s">
        <v>71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</row>
    <row r="51" spans="1:15" ht="24" thickBot="1" x14ac:dyDescent="0.4">
      <c r="A51" s="11"/>
      <c r="B51" s="124"/>
      <c r="C51" s="125" t="s">
        <v>75</v>
      </c>
      <c r="D51" s="125"/>
      <c r="E51" s="1" t="s">
        <v>3</v>
      </c>
      <c r="F51" s="1"/>
      <c r="G51" s="1" t="s">
        <v>0</v>
      </c>
      <c r="H51" s="1"/>
      <c r="I51" s="1" t="s">
        <v>1</v>
      </c>
      <c r="J51" s="1"/>
      <c r="K51" s="1" t="s">
        <v>4</v>
      </c>
      <c r="L51" s="1"/>
      <c r="M51" s="1" t="s">
        <v>2</v>
      </c>
      <c r="N51" s="1"/>
      <c r="O51" s="1" t="s">
        <v>5</v>
      </c>
    </row>
    <row r="52" spans="1:15" ht="20.25" x14ac:dyDescent="0.3">
      <c r="A52" s="200"/>
      <c r="B52" s="201"/>
      <c r="C52" s="101" t="s">
        <v>62</v>
      </c>
      <c r="D52" s="100"/>
      <c r="E52" s="96">
        <f>(I52^2-G52^2)^(1/2)</f>
        <v>0</v>
      </c>
      <c r="F52" s="85"/>
      <c r="G52" s="84">
        <f xml:space="preserve"> (I52*M52)^(1/2)</f>
        <v>1</v>
      </c>
      <c r="H52" s="85"/>
      <c r="I52" s="86">
        <v>1</v>
      </c>
      <c r="J52" s="85"/>
      <c r="K52" s="84">
        <f>I52-M52</f>
        <v>0</v>
      </c>
      <c r="L52" s="85"/>
      <c r="M52" s="87">
        <v>1</v>
      </c>
      <c r="N52" s="85"/>
      <c r="O52" s="88">
        <f t="shared" ref="O52:O57" si="0">(K52*M52)^(1/2)</f>
        <v>0</v>
      </c>
    </row>
    <row r="53" spans="1:15" ht="20.25" x14ac:dyDescent="0.3">
      <c r="A53" s="178"/>
      <c r="B53" s="179"/>
      <c r="C53" s="196" t="s">
        <v>54</v>
      </c>
      <c r="D53" s="197"/>
      <c r="E53" s="97">
        <f>(I53^2-G53^2)^(1/2)</f>
        <v>0</v>
      </c>
      <c r="F53" s="81"/>
      <c r="G53" s="83">
        <v>1</v>
      </c>
      <c r="H53" s="81"/>
      <c r="I53" s="3">
        <f>G53^2/M53</f>
        <v>1</v>
      </c>
      <c r="J53" s="81"/>
      <c r="K53" s="80">
        <f>I53-M53</f>
        <v>0</v>
      </c>
      <c r="L53" s="81"/>
      <c r="M53" s="83">
        <v>1</v>
      </c>
      <c r="N53" s="81"/>
      <c r="O53" s="89">
        <f t="shared" si="0"/>
        <v>0</v>
      </c>
    </row>
    <row r="54" spans="1:15" ht="20.25" x14ac:dyDescent="0.3">
      <c r="A54" s="178"/>
      <c r="B54" s="179"/>
      <c r="C54" s="196" t="s">
        <v>53</v>
      </c>
      <c r="D54" s="197"/>
      <c r="E54" s="97">
        <f>(I54^2-G54^2)^(1/2)</f>
        <v>0</v>
      </c>
      <c r="F54" s="81"/>
      <c r="G54" s="83">
        <v>1</v>
      </c>
      <c r="H54" s="81"/>
      <c r="I54" s="82">
        <v>1</v>
      </c>
      <c r="J54" s="81"/>
      <c r="K54" s="80">
        <f>I54-M54</f>
        <v>0</v>
      </c>
      <c r="L54" s="81"/>
      <c r="M54" s="80">
        <f>G54^2/I54</f>
        <v>1</v>
      </c>
      <c r="N54" s="81"/>
      <c r="O54" s="89">
        <f t="shared" si="0"/>
        <v>0</v>
      </c>
    </row>
    <row r="55" spans="1:15" ht="20.25" x14ac:dyDescent="0.3">
      <c r="A55" s="178"/>
      <c r="B55" s="179"/>
      <c r="C55" s="196" t="s">
        <v>55</v>
      </c>
      <c r="D55" s="197"/>
      <c r="E55" s="97">
        <f xml:space="preserve"> (I55*K55)^(1/2)</f>
        <v>1</v>
      </c>
      <c r="F55" s="81"/>
      <c r="G55" s="80">
        <f t="shared" ref="G55:G60" ca="1" si="1" xml:space="preserve"> (I55*M55)^(1/2)</f>
        <v>1.4142135623730951</v>
      </c>
      <c r="H55" s="81"/>
      <c r="I55" s="82">
        <v>1</v>
      </c>
      <c r="J55" s="81"/>
      <c r="K55" s="83">
        <v>1</v>
      </c>
      <c r="L55" s="81"/>
      <c r="M55" s="3">
        <f ca="1">G55^2/I55</f>
        <v>1</v>
      </c>
      <c r="N55" s="81"/>
      <c r="O55" s="89">
        <f t="shared" ca="1" si="0"/>
        <v>0</v>
      </c>
    </row>
    <row r="56" spans="1:15" ht="20.25" x14ac:dyDescent="0.3">
      <c r="A56" s="178"/>
      <c r="B56" s="179"/>
      <c r="C56" s="196" t="s">
        <v>56</v>
      </c>
      <c r="D56" s="197"/>
      <c r="E56" s="98">
        <v>1</v>
      </c>
      <c r="F56" s="81"/>
      <c r="G56" s="80">
        <f t="shared" ca="1" si="1"/>
        <v>1.4142135623730951</v>
      </c>
      <c r="H56" s="81"/>
      <c r="I56" s="3">
        <f>E56^2/K56</f>
        <v>1</v>
      </c>
      <c r="J56" s="81"/>
      <c r="K56" s="83">
        <v>1</v>
      </c>
      <c r="L56" s="81"/>
      <c r="M56" s="3">
        <f ca="1">G56^2/I56</f>
        <v>1</v>
      </c>
      <c r="N56" s="81"/>
      <c r="O56" s="89">
        <f t="shared" ca="1" si="0"/>
        <v>0</v>
      </c>
    </row>
    <row r="57" spans="1:15" ht="20.25" x14ac:dyDescent="0.3">
      <c r="A57" s="178"/>
      <c r="B57" s="179"/>
      <c r="C57" s="196" t="s">
        <v>58</v>
      </c>
      <c r="D57" s="197"/>
      <c r="E57" s="98">
        <v>1</v>
      </c>
      <c r="F57" s="81"/>
      <c r="G57" s="80">
        <f t="shared" ca="1" si="1"/>
        <v>1.4142135623730951</v>
      </c>
      <c r="H57" s="81"/>
      <c r="I57" s="82">
        <v>1</v>
      </c>
      <c r="J57" s="81"/>
      <c r="K57" s="80">
        <f>E57^2/I57</f>
        <v>1</v>
      </c>
      <c r="L57" s="81"/>
      <c r="M57" s="3">
        <f ca="1">G57^2/I57</f>
        <v>1</v>
      </c>
      <c r="N57" s="81"/>
      <c r="O57" s="89">
        <f t="shared" ca="1" si="0"/>
        <v>0</v>
      </c>
    </row>
    <row r="58" spans="1:15" ht="20.25" x14ac:dyDescent="0.3">
      <c r="A58" s="178"/>
      <c r="B58" s="179"/>
      <c r="C58" s="196" t="s">
        <v>59</v>
      </c>
      <c r="D58" s="197"/>
      <c r="E58" s="97">
        <f xml:space="preserve"> (I58*K58)^(1/2)</f>
        <v>1.4142135623730951</v>
      </c>
      <c r="F58" s="81"/>
      <c r="G58" s="80">
        <f t="shared" si="1"/>
        <v>1.4142135623730951</v>
      </c>
      <c r="H58" s="81"/>
      <c r="I58" s="3">
        <f>K58+M58</f>
        <v>2</v>
      </c>
      <c r="J58" s="81"/>
      <c r="K58" s="83">
        <v>1</v>
      </c>
      <c r="L58" s="81"/>
      <c r="M58" s="83">
        <v>1</v>
      </c>
      <c r="N58" s="81"/>
      <c r="O58" s="89">
        <f>(K58*M58)^(1/2)</f>
        <v>1</v>
      </c>
    </row>
    <row r="59" spans="1:15" ht="20.25" x14ac:dyDescent="0.3">
      <c r="A59" s="178"/>
      <c r="B59" s="179"/>
      <c r="C59" s="196" t="s">
        <v>63</v>
      </c>
      <c r="D59" s="197"/>
      <c r="E59" s="97">
        <f xml:space="preserve"> (I59*K59)^(1/2)</f>
        <v>1.4142135623730951</v>
      </c>
      <c r="F59" s="81"/>
      <c r="G59" s="80">
        <f t="shared" si="1"/>
        <v>1.4142135623730951</v>
      </c>
      <c r="H59" s="81"/>
      <c r="I59" s="3">
        <f>K59+M59</f>
        <v>2</v>
      </c>
      <c r="J59" s="81"/>
      <c r="K59" s="3">
        <f>O59^2/M59</f>
        <v>1</v>
      </c>
      <c r="L59" s="81"/>
      <c r="M59" s="83">
        <v>1</v>
      </c>
      <c r="N59" s="81"/>
      <c r="O59" s="90">
        <v>1</v>
      </c>
    </row>
    <row r="60" spans="1:15" ht="20.25" x14ac:dyDescent="0.3">
      <c r="A60" s="178"/>
      <c r="B60" s="179"/>
      <c r="C60" s="196" t="s">
        <v>60</v>
      </c>
      <c r="D60" s="197"/>
      <c r="E60" s="97">
        <f xml:space="preserve"> (I60*K60)^(1/2)</f>
        <v>1.4142135623730951</v>
      </c>
      <c r="F60" s="81"/>
      <c r="G60" s="80">
        <f t="shared" si="1"/>
        <v>1.4142135623730951</v>
      </c>
      <c r="H60" s="81"/>
      <c r="I60" s="3">
        <f>K60+M60</f>
        <v>2</v>
      </c>
      <c r="J60" s="81"/>
      <c r="K60" s="83">
        <v>1</v>
      </c>
      <c r="L60" s="81"/>
      <c r="M60" s="3">
        <f>O60^2/K60</f>
        <v>1</v>
      </c>
      <c r="N60" s="81"/>
      <c r="O60" s="90">
        <v>1</v>
      </c>
    </row>
    <row r="61" spans="1:15" ht="20.25" x14ac:dyDescent="0.3">
      <c r="A61" s="178"/>
      <c r="B61" s="179"/>
      <c r="C61" s="196" t="s">
        <v>61</v>
      </c>
      <c r="D61" s="197"/>
      <c r="E61" s="98">
        <v>1</v>
      </c>
      <c r="F61" s="81"/>
      <c r="G61" s="83">
        <v>1</v>
      </c>
      <c r="H61" s="81"/>
      <c r="I61" s="3">
        <f>(E61^2+G61^2)^(1/2)</f>
        <v>1.4142135623730951</v>
      </c>
      <c r="J61" s="81"/>
      <c r="K61" s="80">
        <f>E61^2/I61</f>
        <v>0.70710678118654746</v>
      </c>
      <c r="L61" s="81"/>
      <c r="M61" s="3">
        <f>G61^2/I61</f>
        <v>0.70710678118654746</v>
      </c>
      <c r="N61" s="81"/>
      <c r="O61" s="89">
        <f>(K61*M61)^(1/2)</f>
        <v>0.70710678118654746</v>
      </c>
    </row>
    <row r="62" spans="1:15" ht="20.25" x14ac:dyDescent="0.3">
      <c r="A62" s="178"/>
      <c r="B62" s="179"/>
      <c r="C62" s="196" t="s">
        <v>58</v>
      </c>
      <c r="D62" s="197"/>
      <c r="E62" s="98">
        <v>1</v>
      </c>
      <c r="F62" s="81"/>
      <c r="G62" s="3">
        <f>(I62^2-E62^2)^(1/2)</f>
        <v>0</v>
      </c>
      <c r="H62" s="81"/>
      <c r="I62" s="82">
        <v>1</v>
      </c>
      <c r="J62" s="81"/>
      <c r="K62" s="80">
        <f>E62^2/I62</f>
        <v>1</v>
      </c>
      <c r="L62" s="81"/>
      <c r="M62" s="3">
        <f>G62^2/I62</f>
        <v>0</v>
      </c>
      <c r="N62" s="81"/>
      <c r="O62" s="89">
        <f>(K62*M62)^(1/2)</f>
        <v>0</v>
      </c>
    </row>
    <row r="63" spans="1:15" ht="21" thickBot="1" x14ac:dyDescent="0.35">
      <c r="A63" s="206"/>
      <c r="B63" s="207"/>
      <c r="C63" s="202" t="s">
        <v>53</v>
      </c>
      <c r="D63" s="203"/>
      <c r="E63" s="99">
        <f>(I63^2-G63^2)^(1/2)</f>
        <v>0</v>
      </c>
      <c r="F63" s="92"/>
      <c r="G63" s="93">
        <v>1</v>
      </c>
      <c r="H63" s="92"/>
      <c r="I63" s="93">
        <v>1</v>
      </c>
      <c r="J63" s="92"/>
      <c r="K63" s="94">
        <f>E63^2/I63</f>
        <v>0</v>
      </c>
      <c r="L63" s="92"/>
      <c r="M63" s="91">
        <f>G63^2/I63</f>
        <v>1</v>
      </c>
      <c r="N63" s="92"/>
      <c r="O63" s="95">
        <f>(K63*M63)^(1/2)</f>
        <v>0</v>
      </c>
    </row>
    <row r="64" spans="1:15" s="133" customFormat="1" x14ac:dyDescent="0.2"/>
    <row r="65" s="133" customFormat="1" x14ac:dyDescent="0.2"/>
    <row r="66" s="133" customFormat="1" x14ac:dyDescent="0.2"/>
    <row r="67" s="133" customFormat="1" x14ac:dyDescent="0.2"/>
    <row r="68" s="133" customFormat="1" x14ac:dyDescent="0.2"/>
    <row r="69" s="133" customFormat="1" x14ac:dyDescent="0.2"/>
    <row r="70" s="133" customFormat="1" x14ac:dyDescent="0.2"/>
    <row r="71" s="133" customFormat="1" x14ac:dyDescent="0.2"/>
    <row r="72" s="133" customFormat="1" x14ac:dyDescent="0.2"/>
    <row r="73" s="133" customFormat="1" x14ac:dyDescent="0.2"/>
    <row r="74" s="133" customFormat="1" x14ac:dyDescent="0.2"/>
    <row r="75" s="133" customFormat="1" x14ac:dyDescent="0.2"/>
    <row r="76" s="133" customFormat="1" x14ac:dyDescent="0.2"/>
    <row r="77" s="133" customFormat="1" x14ac:dyDescent="0.2"/>
    <row r="78" s="133" customFormat="1" x14ac:dyDescent="0.2"/>
    <row r="79" s="133" customFormat="1" x14ac:dyDescent="0.2"/>
    <row r="80" s="133" customFormat="1" x14ac:dyDescent="0.2"/>
    <row r="81" s="133" customFormat="1" x14ac:dyDescent="0.2"/>
    <row r="82" s="133" customFormat="1" x14ac:dyDescent="0.2"/>
    <row r="83" s="133" customFormat="1" x14ac:dyDescent="0.2"/>
    <row r="84" s="133" customFormat="1" x14ac:dyDescent="0.2"/>
    <row r="85" s="133" customFormat="1" x14ac:dyDescent="0.2"/>
    <row r="86" s="133" customFormat="1" x14ac:dyDescent="0.2"/>
    <row r="87" s="133" customFormat="1" x14ac:dyDescent="0.2"/>
    <row r="88" s="133" customFormat="1" x14ac:dyDescent="0.2"/>
    <row r="89" s="133" customFormat="1" x14ac:dyDescent="0.2"/>
    <row r="90" s="133" customFormat="1" x14ac:dyDescent="0.2"/>
    <row r="91" s="133" customFormat="1" x14ac:dyDescent="0.2"/>
    <row r="92" s="133" customFormat="1" x14ac:dyDescent="0.2"/>
    <row r="93" s="133" customFormat="1" x14ac:dyDescent="0.2"/>
    <row r="94" s="133" customFormat="1" x14ac:dyDescent="0.2"/>
    <row r="95" s="133" customFormat="1" x14ac:dyDescent="0.2"/>
    <row r="96" s="133" customFormat="1" x14ac:dyDescent="0.2"/>
    <row r="97" s="133" customFormat="1" x14ac:dyDescent="0.2"/>
    <row r="98" s="133" customFormat="1" x14ac:dyDescent="0.2"/>
    <row r="99" s="133" customFormat="1" x14ac:dyDescent="0.2"/>
    <row r="100" s="133" customFormat="1" x14ac:dyDescent="0.2"/>
    <row r="101" s="133" customFormat="1" x14ac:dyDescent="0.2"/>
    <row r="102" s="133" customFormat="1" x14ac:dyDescent="0.2"/>
    <row r="103" s="133" customFormat="1" x14ac:dyDescent="0.2"/>
    <row r="104" s="133" customFormat="1" x14ac:dyDescent="0.2"/>
    <row r="105" s="133" customFormat="1" x14ac:dyDescent="0.2"/>
    <row r="106" s="133" customFormat="1" x14ac:dyDescent="0.2"/>
    <row r="107" s="133" customFormat="1" x14ac:dyDescent="0.2"/>
    <row r="108" s="133" customFormat="1" x14ac:dyDescent="0.2"/>
    <row r="109" s="133" customFormat="1" x14ac:dyDescent="0.2"/>
    <row r="110" s="133" customFormat="1" x14ac:dyDescent="0.2"/>
    <row r="111" s="133" customFormat="1" x14ac:dyDescent="0.2"/>
    <row r="112" s="133" customFormat="1" x14ac:dyDescent="0.2"/>
    <row r="113" s="133" customFormat="1" x14ac:dyDescent="0.2"/>
    <row r="114" s="133" customFormat="1" x14ac:dyDescent="0.2"/>
    <row r="115" s="133" customFormat="1" x14ac:dyDescent="0.2"/>
    <row r="116" s="133" customFormat="1" x14ac:dyDescent="0.2"/>
    <row r="117" s="133" customFormat="1" x14ac:dyDescent="0.2"/>
    <row r="118" s="133" customFormat="1" x14ac:dyDescent="0.2"/>
    <row r="119" s="133" customFormat="1" x14ac:dyDescent="0.2"/>
    <row r="120" s="133" customFormat="1" x14ac:dyDescent="0.2"/>
    <row r="121" s="133" customFormat="1" x14ac:dyDescent="0.2"/>
    <row r="122" s="133" customFormat="1" x14ac:dyDescent="0.2"/>
    <row r="123" s="133" customFormat="1" x14ac:dyDescent="0.2"/>
    <row r="124" s="133" customFormat="1" x14ac:dyDescent="0.2"/>
    <row r="125" s="133" customFormat="1" x14ac:dyDescent="0.2"/>
    <row r="126" s="133" customFormat="1" x14ac:dyDescent="0.2"/>
    <row r="127" s="133" customFormat="1" x14ac:dyDescent="0.2"/>
    <row r="128" s="133" customFormat="1" x14ac:dyDescent="0.2"/>
    <row r="129" s="133" customFormat="1" x14ac:dyDescent="0.2"/>
    <row r="130" s="133" customFormat="1" x14ac:dyDescent="0.2"/>
    <row r="131" s="133" customFormat="1" x14ac:dyDescent="0.2"/>
    <row r="132" s="133" customFormat="1" x14ac:dyDescent="0.2"/>
    <row r="133" s="133" customFormat="1" x14ac:dyDescent="0.2"/>
    <row r="134" s="133" customFormat="1" x14ac:dyDescent="0.2"/>
    <row r="135" s="133" customFormat="1" x14ac:dyDescent="0.2"/>
    <row r="136" s="133" customFormat="1" x14ac:dyDescent="0.2"/>
    <row r="137" s="133" customFormat="1" x14ac:dyDescent="0.2"/>
    <row r="138" s="133" customFormat="1" x14ac:dyDescent="0.2"/>
    <row r="139" s="133" customFormat="1" x14ac:dyDescent="0.2"/>
    <row r="140" s="133" customFormat="1" x14ac:dyDescent="0.2"/>
    <row r="141" s="133" customFormat="1" x14ac:dyDescent="0.2"/>
    <row r="142" s="133" customFormat="1" x14ac:dyDescent="0.2"/>
    <row r="143" s="133" customFormat="1" x14ac:dyDescent="0.2"/>
    <row r="144" s="133" customFormat="1" x14ac:dyDescent="0.2"/>
    <row r="145" s="133" customFormat="1" x14ac:dyDescent="0.2"/>
    <row r="146" s="133" customFormat="1" x14ac:dyDescent="0.2"/>
    <row r="147" s="133" customFormat="1" x14ac:dyDescent="0.2"/>
    <row r="148" s="133" customFormat="1" x14ac:dyDescent="0.2"/>
    <row r="149" s="133" customFormat="1" x14ac:dyDescent="0.2"/>
    <row r="150" s="133" customFormat="1" x14ac:dyDescent="0.2"/>
    <row r="151" s="133" customFormat="1" x14ac:dyDescent="0.2"/>
    <row r="152" s="133" customFormat="1" x14ac:dyDescent="0.2"/>
    <row r="153" s="133" customFormat="1" x14ac:dyDescent="0.2"/>
    <row r="154" s="133" customFormat="1" x14ac:dyDescent="0.2"/>
    <row r="155" s="133" customFormat="1" x14ac:dyDescent="0.2"/>
    <row r="156" s="133" customFormat="1" x14ac:dyDescent="0.2"/>
    <row r="157" s="133" customFormat="1" x14ac:dyDescent="0.2"/>
    <row r="158" s="133" customFormat="1" x14ac:dyDescent="0.2"/>
    <row r="159" s="133" customFormat="1" x14ac:dyDescent="0.2"/>
    <row r="160" s="133" customFormat="1" x14ac:dyDescent="0.2"/>
    <row r="161" s="133" customFormat="1" x14ac:dyDescent="0.2"/>
    <row r="162" s="133" customFormat="1" x14ac:dyDescent="0.2"/>
    <row r="163" s="133" customFormat="1" x14ac:dyDescent="0.2"/>
    <row r="164" s="133" customFormat="1" x14ac:dyDescent="0.2"/>
    <row r="165" s="133" customFormat="1" x14ac:dyDescent="0.2"/>
    <row r="166" s="133" customFormat="1" x14ac:dyDescent="0.2"/>
    <row r="167" s="133" customFormat="1" x14ac:dyDescent="0.2"/>
    <row r="168" s="133" customFormat="1" x14ac:dyDescent="0.2"/>
    <row r="169" s="133" customFormat="1" x14ac:dyDescent="0.2"/>
    <row r="170" s="133" customFormat="1" x14ac:dyDescent="0.2"/>
    <row r="171" s="133" customFormat="1" x14ac:dyDescent="0.2"/>
    <row r="172" s="133" customFormat="1" x14ac:dyDescent="0.2"/>
    <row r="173" s="133" customFormat="1" x14ac:dyDescent="0.2"/>
    <row r="174" s="133" customFormat="1" x14ac:dyDescent="0.2"/>
    <row r="175" s="133" customFormat="1" x14ac:dyDescent="0.2"/>
    <row r="176" s="133" customFormat="1" x14ac:dyDescent="0.2"/>
    <row r="177" s="133" customFormat="1" x14ac:dyDescent="0.2"/>
    <row r="178" s="133" customFormat="1" x14ac:dyDescent="0.2"/>
    <row r="179" s="133" customFormat="1" x14ac:dyDescent="0.2"/>
    <row r="180" s="133" customFormat="1" x14ac:dyDescent="0.2"/>
    <row r="181" s="133" customFormat="1" x14ac:dyDescent="0.2"/>
    <row r="182" s="133" customFormat="1" x14ac:dyDescent="0.2"/>
    <row r="183" s="133" customFormat="1" x14ac:dyDescent="0.2"/>
    <row r="184" s="133" customFormat="1" x14ac:dyDescent="0.2"/>
    <row r="185" s="133" customFormat="1" x14ac:dyDescent="0.2"/>
    <row r="186" s="133" customFormat="1" x14ac:dyDescent="0.2"/>
    <row r="187" s="133" customFormat="1" x14ac:dyDescent="0.2"/>
    <row r="188" s="133" customFormat="1" x14ac:dyDescent="0.2"/>
    <row r="189" s="133" customFormat="1" x14ac:dyDescent="0.2"/>
    <row r="190" s="133" customFormat="1" x14ac:dyDescent="0.2"/>
    <row r="191" s="133" customFormat="1" x14ac:dyDescent="0.2"/>
    <row r="192" s="133" customFormat="1" x14ac:dyDescent="0.2"/>
    <row r="193" s="133" customFormat="1" x14ac:dyDescent="0.2"/>
    <row r="194" s="133" customFormat="1" x14ac:dyDescent="0.2"/>
    <row r="195" s="133" customFormat="1" x14ac:dyDescent="0.2"/>
    <row r="196" s="133" customFormat="1" x14ac:dyDescent="0.2"/>
    <row r="197" s="133" customFormat="1" x14ac:dyDescent="0.2"/>
    <row r="198" s="133" customFormat="1" x14ac:dyDescent="0.2"/>
    <row r="199" s="133" customFormat="1" x14ac:dyDescent="0.2"/>
    <row r="200" s="133" customFormat="1" x14ac:dyDescent="0.2"/>
    <row r="201" s="133" customFormat="1" x14ac:dyDescent="0.2"/>
    <row r="202" s="133" customFormat="1" x14ac:dyDescent="0.2"/>
    <row r="203" s="133" customFormat="1" x14ac:dyDescent="0.2"/>
    <row r="204" s="133" customFormat="1" x14ac:dyDescent="0.2"/>
    <row r="205" s="133" customFormat="1" x14ac:dyDescent="0.2"/>
    <row r="206" s="133" customFormat="1" x14ac:dyDescent="0.2"/>
    <row r="207" s="133" customFormat="1" x14ac:dyDescent="0.2"/>
    <row r="208" s="133" customFormat="1" x14ac:dyDescent="0.2"/>
    <row r="209" s="133" customFormat="1" x14ac:dyDescent="0.2"/>
    <row r="210" s="133" customFormat="1" x14ac:dyDescent="0.2"/>
    <row r="211" s="133" customFormat="1" x14ac:dyDescent="0.2"/>
    <row r="212" s="133" customFormat="1" x14ac:dyDescent="0.2"/>
    <row r="213" s="133" customFormat="1" x14ac:dyDescent="0.2"/>
    <row r="214" s="133" customFormat="1" x14ac:dyDescent="0.2"/>
    <row r="215" s="133" customFormat="1" x14ac:dyDescent="0.2"/>
    <row r="216" s="133" customFormat="1" x14ac:dyDescent="0.2"/>
    <row r="217" s="133" customFormat="1" x14ac:dyDescent="0.2"/>
    <row r="218" s="133" customFormat="1" x14ac:dyDescent="0.2"/>
    <row r="219" s="133" customFormat="1" x14ac:dyDescent="0.2"/>
    <row r="220" s="133" customFormat="1" x14ac:dyDescent="0.2"/>
    <row r="221" s="133" customFormat="1" x14ac:dyDescent="0.2"/>
    <row r="222" s="133" customFormat="1" x14ac:dyDescent="0.2"/>
    <row r="223" s="133" customFormat="1" x14ac:dyDescent="0.2"/>
    <row r="224" s="133" customFormat="1" x14ac:dyDescent="0.2"/>
    <row r="225" s="133" customFormat="1" x14ac:dyDescent="0.2"/>
    <row r="226" s="133" customFormat="1" x14ac:dyDescent="0.2"/>
    <row r="227" s="133" customFormat="1" x14ac:dyDescent="0.2"/>
    <row r="228" s="133" customFormat="1" x14ac:dyDescent="0.2"/>
    <row r="229" s="133" customFormat="1" x14ac:dyDescent="0.2"/>
    <row r="230" s="133" customFormat="1" x14ac:dyDescent="0.2"/>
    <row r="231" s="133" customFormat="1" x14ac:dyDescent="0.2"/>
    <row r="232" s="133" customFormat="1" x14ac:dyDescent="0.2"/>
    <row r="233" s="133" customFormat="1" x14ac:dyDescent="0.2"/>
    <row r="234" s="133" customFormat="1" x14ac:dyDescent="0.2"/>
    <row r="235" s="133" customFormat="1" x14ac:dyDescent="0.2"/>
    <row r="236" s="133" customFormat="1" x14ac:dyDescent="0.2"/>
    <row r="237" s="133" customFormat="1" x14ac:dyDescent="0.2"/>
    <row r="238" s="133" customFormat="1" x14ac:dyDescent="0.2"/>
    <row r="239" s="133" customFormat="1" x14ac:dyDescent="0.2"/>
    <row r="240" s="133" customFormat="1" x14ac:dyDescent="0.2"/>
    <row r="241" s="133" customFormat="1" x14ac:dyDescent="0.2"/>
    <row r="242" s="133" customFormat="1" x14ac:dyDescent="0.2"/>
    <row r="243" s="133" customFormat="1" x14ac:dyDescent="0.2"/>
    <row r="244" s="133" customFormat="1" x14ac:dyDescent="0.2"/>
    <row r="245" s="133" customFormat="1" x14ac:dyDescent="0.2"/>
    <row r="246" s="133" customFormat="1" x14ac:dyDescent="0.2"/>
    <row r="247" s="133" customFormat="1" x14ac:dyDescent="0.2"/>
    <row r="248" s="133" customFormat="1" x14ac:dyDescent="0.2"/>
    <row r="249" s="133" customFormat="1" x14ac:dyDescent="0.2"/>
    <row r="250" s="133" customFormat="1" x14ac:dyDescent="0.2"/>
    <row r="251" s="133" customFormat="1" x14ac:dyDescent="0.2"/>
    <row r="252" s="133" customFormat="1" x14ac:dyDescent="0.2"/>
    <row r="253" s="133" customFormat="1" x14ac:dyDescent="0.2"/>
    <row r="254" s="133" customFormat="1" x14ac:dyDescent="0.2"/>
    <row r="255" s="133" customFormat="1" x14ac:dyDescent="0.2"/>
    <row r="256" s="133" customFormat="1" x14ac:dyDescent="0.2"/>
    <row r="257" s="133" customFormat="1" x14ac:dyDescent="0.2"/>
    <row r="258" s="133" customFormat="1" x14ac:dyDescent="0.2"/>
    <row r="259" s="133" customFormat="1" x14ac:dyDescent="0.2"/>
    <row r="260" s="133" customFormat="1" x14ac:dyDescent="0.2"/>
    <row r="261" s="133" customFormat="1" x14ac:dyDescent="0.2"/>
    <row r="262" s="133" customFormat="1" x14ac:dyDescent="0.2"/>
    <row r="263" s="133" customFormat="1" x14ac:dyDescent="0.2"/>
    <row r="264" s="133" customFormat="1" x14ac:dyDescent="0.2"/>
    <row r="265" s="133" customFormat="1" x14ac:dyDescent="0.2"/>
    <row r="266" s="133" customFormat="1" x14ac:dyDescent="0.2"/>
    <row r="267" s="133" customFormat="1" x14ac:dyDescent="0.2"/>
    <row r="268" s="133" customFormat="1" x14ac:dyDescent="0.2"/>
    <row r="269" s="133" customFormat="1" x14ac:dyDescent="0.2"/>
    <row r="270" s="133" customFormat="1" x14ac:dyDescent="0.2"/>
    <row r="271" s="133" customFormat="1" x14ac:dyDescent="0.2"/>
    <row r="272" s="133" customFormat="1" x14ac:dyDescent="0.2"/>
    <row r="273" s="133" customFormat="1" x14ac:dyDescent="0.2"/>
    <row r="274" s="133" customFormat="1" x14ac:dyDescent="0.2"/>
    <row r="275" s="133" customFormat="1" x14ac:dyDescent="0.2"/>
    <row r="276" s="133" customFormat="1" x14ac:dyDescent="0.2"/>
    <row r="277" s="133" customFormat="1" x14ac:dyDescent="0.2"/>
    <row r="278" s="133" customFormat="1" x14ac:dyDescent="0.2"/>
    <row r="279" s="133" customFormat="1" x14ac:dyDescent="0.2"/>
    <row r="280" s="133" customFormat="1" x14ac:dyDescent="0.2"/>
    <row r="281" s="133" customFormat="1" x14ac:dyDescent="0.2"/>
    <row r="282" s="133" customFormat="1" x14ac:dyDescent="0.2"/>
    <row r="283" s="133" customFormat="1" x14ac:dyDescent="0.2"/>
    <row r="284" s="133" customFormat="1" x14ac:dyDescent="0.2"/>
    <row r="285" s="133" customFormat="1" x14ac:dyDescent="0.2"/>
    <row r="286" s="133" customFormat="1" x14ac:dyDescent="0.2"/>
    <row r="287" s="133" customFormat="1" x14ac:dyDescent="0.2"/>
    <row r="288" s="133" customFormat="1" x14ac:dyDescent="0.2"/>
    <row r="289" s="133" customFormat="1" x14ac:dyDescent="0.2"/>
    <row r="290" s="133" customFormat="1" x14ac:dyDescent="0.2"/>
    <row r="291" s="133" customFormat="1" x14ac:dyDescent="0.2"/>
    <row r="292" s="133" customFormat="1" x14ac:dyDescent="0.2"/>
    <row r="293" s="133" customFormat="1" x14ac:dyDescent="0.2"/>
    <row r="294" s="133" customFormat="1" x14ac:dyDescent="0.2"/>
    <row r="295" s="133" customFormat="1" x14ac:dyDescent="0.2"/>
    <row r="296" s="133" customFormat="1" x14ac:dyDescent="0.2"/>
    <row r="297" s="133" customFormat="1" x14ac:dyDescent="0.2"/>
    <row r="298" s="133" customFormat="1" x14ac:dyDescent="0.2"/>
    <row r="299" s="133" customFormat="1" x14ac:dyDescent="0.2"/>
    <row r="300" s="133" customFormat="1" x14ac:dyDescent="0.2"/>
    <row r="301" s="133" customFormat="1" x14ac:dyDescent="0.2"/>
    <row r="302" s="133" customFormat="1" x14ac:dyDescent="0.2"/>
    <row r="303" s="133" customFormat="1" x14ac:dyDescent="0.2"/>
    <row r="304" s="133" customFormat="1" x14ac:dyDescent="0.2"/>
    <row r="305" s="133" customFormat="1" x14ac:dyDescent="0.2"/>
    <row r="306" s="133" customFormat="1" x14ac:dyDescent="0.2"/>
    <row r="307" s="133" customFormat="1" x14ac:dyDescent="0.2"/>
    <row r="308" s="133" customFormat="1" x14ac:dyDescent="0.2"/>
    <row r="309" s="133" customFormat="1" x14ac:dyDescent="0.2"/>
    <row r="310" s="133" customFormat="1" x14ac:dyDescent="0.2"/>
    <row r="311" s="133" customFormat="1" x14ac:dyDescent="0.2"/>
    <row r="312" s="133" customFormat="1" x14ac:dyDescent="0.2"/>
    <row r="313" s="133" customFormat="1" x14ac:dyDescent="0.2"/>
    <row r="314" s="133" customFormat="1" x14ac:dyDescent="0.2"/>
    <row r="315" s="133" customFormat="1" x14ac:dyDescent="0.2"/>
    <row r="316" s="133" customFormat="1" x14ac:dyDescent="0.2"/>
    <row r="317" s="133" customFormat="1" x14ac:dyDescent="0.2"/>
    <row r="318" s="133" customFormat="1" x14ac:dyDescent="0.2"/>
    <row r="319" s="133" customFormat="1" x14ac:dyDescent="0.2"/>
    <row r="320" s="133" customFormat="1" x14ac:dyDescent="0.2"/>
    <row r="321" s="133" customFormat="1" x14ac:dyDescent="0.2"/>
    <row r="322" s="133" customFormat="1" x14ac:dyDescent="0.2"/>
    <row r="323" s="133" customFormat="1" x14ac:dyDescent="0.2"/>
    <row r="324" s="133" customFormat="1" x14ac:dyDescent="0.2"/>
    <row r="325" s="133" customFormat="1" x14ac:dyDescent="0.2"/>
    <row r="326" s="133" customFormat="1" x14ac:dyDescent="0.2"/>
    <row r="327" s="133" customFormat="1" x14ac:dyDescent="0.2"/>
    <row r="328" s="133" customFormat="1" x14ac:dyDescent="0.2"/>
    <row r="329" s="133" customFormat="1" x14ac:dyDescent="0.2"/>
    <row r="330" s="133" customFormat="1" x14ac:dyDescent="0.2"/>
    <row r="331" s="133" customFormat="1" x14ac:dyDescent="0.2"/>
    <row r="332" s="133" customFormat="1" x14ac:dyDescent="0.2"/>
    <row r="333" s="133" customFormat="1" x14ac:dyDescent="0.2"/>
    <row r="334" s="133" customFormat="1" x14ac:dyDescent="0.2"/>
    <row r="335" s="133" customFormat="1" x14ac:dyDescent="0.2"/>
    <row r="336" s="133" customFormat="1" x14ac:dyDescent="0.2"/>
    <row r="337" s="133" customFormat="1" x14ac:dyDescent="0.2"/>
    <row r="338" s="133" customFormat="1" x14ac:dyDescent="0.2"/>
    <row r="339" s="133" customFormat="1" x14ac:dyDescent="0.2"/>
    <row r="340" s="133" customFormat="1" x14ac:dyDescent="0.2"/>
    <row r="341" s="133" customFormat="1" x14ac:dyDescent="0.2"/>
    <row r="342" s="133" customFormat="1" x14ac:dyDescent="0.2"/>
    <row r="343" s="133" customFormat="1" x14ac:dyDescent="0.2"/>
    <row r="344" s="133" customFormat="1" x14ac:dyDescent="0.2"/>
    <row r="345" s="133" customFormat="1" x14ac:dyDescent="0.2"/>
    <row r="346" s="133" customFormat="1" x14ac:dyDescent="0.2"/>
    <row r="347" s="133" customFormat="1" x14ac:dyDescent="0.2"/>
    <row r="348" s="133" customFormat="1" x14ac:dyDescent="0.2"/>
    <row r="349" s="133" customFormat="1" x14ac:dyDescent="0.2"/>
    <row r="350" s="133" customFormat="1" x14ac:dyDescent="0.2"/>
    <row r="351" s="133" customFormat="1" x14ac:dyDescent="0.2"/>
    <row r="352" s="133" customFormat="1" x14ac:dyDescent="0.2"/>
    <row r="353" s="133" customFormat="1" x14ac:dyDescent="0.2"/>
    <row r="354" s="133" customFormat="1" x14ac:dyDescent="0.2"/>
    <row r="355" s="133" customFormat="1" x14ac:dyDescent="0.2"/>
    <row r="356" s="133" customFormat="1" x14ac:dyDescent="0.2"/>
    <row r="357" s="133" customFormat="1" x14ac:dyDescent="0.2"/>
    <row r="358" s="133" customFormat="1" x14ac:dyDescent="0.2"/>
    <row r="359" s="133" customFormat="1" x14ac:dyDescent="0.2"/>
    <row r="360" s="133" customFormat="1" x14ac:dyDescent="0.2"/>
    <row r="361" s="133" customFormat="1" x14ac:dyDescent="0.2"/>
    <row r="362" s="133" customFormat="1" x14ac:dyDescent="0.2"/>
    <row r="363" s="133" customFormat="1" x14ac:dyDescent="0.2"/>
    <row r="364" s="133" customFormat="1" x14ac:dyDescent="0.2"/>
    <row r="365" s="133" customFormat="1" x14ac:dyDescent="0.2"/>
    <row r="366" s="133" customFormat="1" x14ac:dyDescent="0.2"/>
    <row r="367" s="133" customFormat="1" x14ac:dyDescent="0.2"/>
    <row r="368" s="133" customFormat="1" x14ac:dyDescent="0.2"/>
    <row r="369" s="133" customFormat="1" x14ac:dyDescent="0.2"/>
    <row r="370" s="133" customFormat="1" x14ac:dyDescent="0.2"/>
    <row r="371" s="133" customFormat="1" x14ac:dyDescent="0.2"/>
    <row r="372" s="133" customFormat="1" x14ac:dyDescent="0.2"/>
    <row r="373" s="133" customFormat="1" x14ac:dyDescent="0.2"/>
    <row r="374" s="133" customFormat="1" x14ac:dyDescent="0.2"/>
    <row r="375" s="133" customFormat="1" x14ac:dyDescent="0.2"/>
    <row r="376" s="133" customFormat="1" x14ac:dyDescent="0.2"/>
    <row r="377" s="133" customFormat="1" x14ac:dyDescent="0.2"/>
    <row r="378" s="133" customFormat="1" x14ac:dyDescent="0.2"/>
    <row r="379" s="133" customFormat="1" x14ac:dyDescent="0.2"/>
    <row r="380" s="133" customFormat="1" x14ac:dyDescent="0.2"/>
    <row r="381" s="133" customFormat="1" x14ac:dyDescent="0.2"/>
    <row r="382" s="133" customFormat="1" x14ac:dyDescent="0.2"/>
    <row r="383" s="133" customFormat="1" x14ac:dyDescent="0.2"/>
    <row r="384" s="133" customFormat="1" x14ac:dyDescent="0.2"/>
    <row r="385" s="133" customFormat="1" x14ac:dyDescent="0.2"/>
    <row r="386" s="133" customFormat="1" x14ac:dyDescent="0.2"/>
    <row r="387" s="133" customFormat="1" x14ac:dyDescent="0.2"/>
    <row r="388" s="133" customFormat="1" x14ac:dyDescent="0.2"/>
    <row r="389" s="133" customFormat="1" x14ac:dyDescent="0.2"/>
    <row r="390" s="133" customFormat="1" x14ac:dyDescent="0.2"/>
    <row r="391" s="133" customFormat="1" x14ac:dyDescent="0.2"/>
    <row r="392" s="133" customFormat="1" x14ac:dyDescent="0.2"/>
    <row r="393" s="133" customFormat="1" x14ac:dyDescent="0.2"/>
    <row r="394" s="133" customFormat="1" x14ac:dyDescent="0.2"/>
    <row r="395" s="133" customFormat="1" x14ac:dyDescent="0.2"/>
    <row r="396" s="133" customFormat="1" x14ac:dyDescent="0.2"/>
    <row r="397" s="133" customFormat="1" x14ac:dyDescent="0.2"/>
    <row r="398" s="133" customFormat="1" x14ac:dyDescent="0.2"/>
    <row r="399" s="133" customFormat="1" x14ac:dyDescent="0.2"/>
    <row r="400" s="133" customFormat="1" x14ac:dyDescent="0.2"/>
    <row r="401" s="133" customFormat="1" x14ac:dyDescent="0.2"/>
    <row r="402" s="133" customFormat="1" x14ac:dyDescent="0.2"/>
    <row r="403" s="133" customFormat="1" x14ac:dyDescent="0.2"/>
    <row r="404" s="133" customFormat="1" x14ac:dyDescent="0.2"/>
    <row r="405" s="133" customFormat="1" x14ac:dyDescent="0.2"/>
    <row r="406" s="133" customFormat="1" x14ac:dyDescent="0.2"/>
    <row r="407" s="133" customFormat="1" x14ac:dyDescent="0.2"/>
    <row r="408" s="133" customFormat="1" x14ac:dyDescent="0.2"/>
    <row r="409" s="133" customFormat="1" x14ac:dyDescent="0.2"/>
    <row r="410" s="133" customFormat="1" x14ac:dyDescent="0.2"/>
    <row r="411" s="133" customFormat="1" x14ac:dyDescent="0.2"/>
    <row r="412" s="133" customFormat="1" x14ac:dyDescent="0.2"/>
    <row r="413" s="133" customFormat="1" x14ac:dyDescent="0.2"/>
    <row r="414" s="133" customFormat="1" x14ac:dyDescent="0.2"/>
    <row r="415" s="133" customFormat="1" x14ac:dyDescent="0.2"/>
    <row r="416" s="133" customFormat="1" x14ac:dyDescent="0.2"/>
    <row r="417" s="133" customFormat="1" x14ac:dyDescent="0.2"/>
    <row r="418" s="133" customFormat="1" x14ac:dyDescent="0.2"/>
    <row r="419" s="133" customFormat="1" x14ac:dyDescent="0.2"/>
    <row r="420" s="133" customFormat="1" x14ac:dyDescent="0.2"/>
    <row r="421" s="133" customFormat="1" x14ac:dyDescent="0.2"/>
    <row r="422" s="133" customFormat="1" x14ac:dyDescent="0.2"/>
    <row r="423" s="133" customFormat="1" x14ac:dyDescent="0.2"/>
    <row r="424" s="133" customFormat="1" x14ac:dyDescent="0.2"/>
    <row r="425" s="133" customFormat="1" x14ac:dyDescent="0.2"/>
    <row r="426" s="133" customFormat="1" x14ac:dyDescent="0.2"/>
    <row r="427" s="133" customFormat="1" x14ac:dyDescent="0.2"/>
    <row r="428" s="133" customFormat="1" x14ac:dyDescent="0.2"/>
    <row r="429" s="133" customFormat="1" x14ac:dyDescent="0.2"/>
    <row r="430" s="133" customFormat="1" x14ac:dyDescent="0.2"/>
    <row r="431" s="133" customFormat="1" x14ac:dyDescent="0.2"/>
    <row r="432" s="133" customFormat="1" x14ac:dyDescent="0.2"/>
    <row r="433" s="133" customFormat="1" x14ac:dyDescent="0.2"/>
    <row r="434" s="133" customFormat="1" x14ac:dyDescent="0.2"/>
    <row r="435" s="133" customFormat="1" x14ac:dyDescent="0.2"/>
    <row r="436" s="133" customFormat="1" x14ac:dyDescent="0.2"/>
    <row r="437" s="133" customFormat="1" x14ac:dyDescent="0.2"/>
    <row r="438" s="133" customFormat="1" x14ac:dyDescent="0.2"/>
    <row r="439" s="133" customFormat="1" x14ac:dyDescent="0.2"/>
    <row r="440" s="133" customFormat="1" x14ac:dyDescent="0.2"/>
    <row r="441" s="133" customFormat="1" x14ac:dyDescent="0.2"/>
    <row r="442" s="133" customFormat="1" x14ac:dyDescent="0.2"/>
    <row r="443" s="133" customFormat="1" x14ac:dyDescent="0.2"/>
    <row r="444" s="133" customFormat="1" x14ac:dyDescent="0.2"/>
    <row r="445" s="133" customFormat="1" x14ac:dyDescent="0.2"/>
    <row r="446" s="133" customFormat="1" x14ac:dyDescent="0.2"/>
    <row r="447" s="133" customFormat="1" x14ac:dyDescent="0.2"/>
    <row r="448" s="133" customFormat="1" x14ac:dyDescent="0.2"/>
    <row r="449" s="133" customFormat="1" x14ac:dyDescent="0.2"/>
    <row r="450" s="133" customFormat="1" x14ac:dyDescent="0.2"/>
    <row r="451" s="133" customFormat="1" x14ac:dyDescent="0.2"/>
    <row r="452" s="133" customFormat="1" x14ac:dyDescent="0.2"/>
    <row r="453" s="133" customFormat="1" x14ac:dyDescent="0.2"/>
    <row r="454" s="133" customFormat="1" x14ac:dyDescent="0.2"/>
    <row r="455" s="133" customFormat="1" x14ac:dyDescent="0.2"/>
    <row r="456" s="133" customFormat="1" x14ac:dyDescent="0.2"/>
    <row r="457" s="133" customFormat="1" x14ac:dyDescent="0.2"/>
  </sheetData>
  <mergeCells count="56">
    <mergeCell ref="C63:D63"/>
    <mergeCell ref="A50:O50"/>
    <mergeCell ref="A49:O49"/>
    <mergeCell ref="A58:B58"/>
    <mergeCell ref="A63:B63"/>
    <mergeCell ref="A59:B59"/>
    <mergeCell ref="A60:B60"/>
    <mergeCell ref="A61:B61"/>
    <mergeCell ref="A62:B62"/>
    <mergeCell ref="C61:D61"/>
    <mergeCell ref="C62:D62"/>
    <mergeCell ref="A54:B54"/>
    <mergeCell ref="A55:B55"/>
    <mergeCell ref="A56:B56"/>
    <mergeCell ref="C58:D58"/>
    <mergeCell ref="A57:B57"/>
    <mergeCell ref="C59:D59"/>
    <mergeCell ref="C60:D60"/>
    <mergeCell ref="C54:D54"/>
    <mergeCell ref="C55:D55"/>
    <mergeCell ref="C56:D56"/>
    <mergeCell ref="C57:D57"/>
    <mergeCell ref="I44:K44"/>
    <mergeCell ref="A43:C43"/>
    <mergeCell ref="I43:K43"/>
    <mergeCell ref="C53:D53"/>
    <mergeCell ref="A44:C44"/>
    <mergeCell ref="A47:O47"/>
    <mergeCell ref="A48:O48"/>
    <mergeCell ref="A52:B52"/>
    <mergeCell ref="A28:C28"/>
    <mergeCell ref="A29:C29"/>
    <mergeCell ref="A30:C30"/>
    <mergeCell ref="A40:G40"/>
    <mergeCell ref="A32:G32"/>
    <mergeCell ref="A34:C34"/>
    <mergeCell ref="A35:C35"/>
    <mergeCell ref="A36:C36"/>
    <mergeCell ref="A37:C37"/>
    <mergeCell ref="A53:B53"/>
    <mergeCell ref="H32:O32"/>
    <mergeCell ref="I28:K28"/>
    <mergeCell ref="I29:K29"/>
    <mergeCell ref="I30:K30"/>
    <mergeCell ref="A42:C42"/>
    <mergeCell ref="I42:K42"/>
    <mergeCell ref="H39:O39"/>
    <mergeCell ref="A39:G39"/>
    <mergeCell ref="H40:O40"/>
    <mergeCell ref="A1:O1"/>
    <mergeCell ref="A26:G26"/>
    <mergeCell ref="H26:O26"/>
    <mergeCell ref="A24:O24"/>
    <mergeCell ref="A25:G25"/>
    <mergeCell ref="H25:O25"/>
    <mergeCell ref="A23:O23"/>
  </mergeCells>
  <phoneticPr fontId="0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90"/>
  <sheetViews>
    <sheetView workbookViewId="0">
      <selection activeCell="G119" sqref="G119"/>
    </sheetView>
  </sheetViews>
  <sheetFormatPr defaultRowHeight="12.75" x14ac:dyDescent="0.2"/>
  <cols>
    <col min="5" max="5" width="10" customWidth="1"/>
    <col min="7" max="7" width="10.140625" customWidth="1"/>
    <col min="15" max="15" width="9.5703125" customWidth="1"/>
    <col min="16" max="63" width="9.140625" style="133"/>
  </cols>
  <sheetData>
    <row r="1" spans="1:15" ht="23.25" x14ac:dyDescent="0.35">
      <c r="A1" s="168" t="s">
        <v>42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5" x14ac:dyDescent="0.2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x14ac:dyDescent="0.2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1:15" x14ac:dyDescent="0.2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1:15" x14ac:dyDescent="0.2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1:15" x14ac:dyDescent="0.2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1:15" x14ac:dyDescent="0.2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</row>
    <row r="9" spans="1:15" x14ac:dyDescent="0.2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1:15" x14ac:dyDescent="0.2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</row>
    <row r="11" spans="1:15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</row>
    <row r="12" spans="1:15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1:15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</row>
    <row r="14" spans="1:15" x14ac:dyDescent="0.2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</row>
    <row r="15" spans="1:15" x14ac:dyDescent="0.2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</row>
    <row r="16" spans="1:15" x14ac:dyDescent="0.2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</row>
    <row r="17" spans="1:15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</row>
    <row r="18" spans="1:15" x14ac:dyDescent="0.2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</row>
    <row r="19" spans="1:15" x14ac:dyDescent="0.2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</row>
    <row r="20" spans="1:15" x14ac:dyDescent="0.2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</row>
    <row r="21" spans="1:15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</row>
    <row r="22" spans="1:15" x14ac:dyDescent="0.2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</row>
    <row r="23" spans="1:15" ht="20.25" x14ac:dyDescent="0.3">
      <c r="A23" s="175" t="s">
        <v>64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7"/>
    </row>
    <row r="24" spans="1:15" ht="20.25" x14ac:dyDescent="0.3">
      <c r="A24" s="208" t="s">
        <v>84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</row>
    <row r="25" spans="1:15" ht="20.25" x14ac:dyDescent="0.3">
      <c r="A25" s="116"/>
      <c r="B25" s="113"/>
      <c r="C25" s="113"/>
      <c r="D25" s="113"/>
      <c r="E25" s="113"/>
      <c r="F25" s="113"/>
      <c r="G25" s="113"/>
      <c r="H25" s="113"/>
      <c r="I25" s="113"/>
      <c r="J25" s="113"/>
      <c r="K25" s="114"/>
      <c r="L25" s="114"/>
      <c r="M25" s="105"/>
      <c r="N25" s="105"/>
      <c r="O25" s="103"/>
    </row>
    <row r="26" spans="1:15" ht="23.25" x14ac:dyDescent="0.35">
      <c r="A26" s="117"/>
      <c r="B26" s="102"/>
      <c r="C26" s="102" t="s">
        <v>6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5"/>
      <c r="N26" s="105"/>
      <c r="O26" s="103"/>
    </row>
    <row r="27" spans="1:15" ht="23.25" x14ac:dyDescent="0.35">
      <c r="A27" s="117"/>
      <c r="B27" s="102"/>
      <c r="C27" s="115" t="s">
        <v>65</v>
      </c>
      <c r="D27" s="115"/>
      <c r="E27" s="115"/>
      <c r="F27" s="102"/>
      <c r="G27" s="131">
        <v>3</v>
      </c>
      <c r="H27" s="102"/>
      <c r="I27" s="102" t="str">
        <f>IF(G27="","",IF(G27=8,"CERTO","ERRADO"))</f>
        <v>ERRADO</v>
      </c>
      <c r="J27" s="102"/>
      <c r="K27" s="102"/>
      <c r="L27" s="102"/>
      <c r="M27" s="105"/>
      <c r="N27" s="105"/>
      <c r="O27" s="103"/>
    </row>
    <row r="28" spans="1:15" ht="23.25" x14ac:dyDescent="0.35">
      <c r="A28" s="117"/>
      <c r="B28" s="102"/>
      <c r="C28" s="102"/>
      <c r="D28" s="102"/>
      <c r="E28" s="102"/>
      <c r="F28" s="102"/>
      <c r="G28" s="111"/>
      <c r="H28" s="102"/>
      <c r="I28" s="102"/>
      <c r="J28" s="102"/>
      <c r="K28" s="102"/>
      <c r="L28" s="102"/>
      <c r="M28" s="105"/>
      <c r="N28" s="105"/>
      <c r="O28" s="103"/>
    </row>
    <row r="29" spans="1:15" ht="23.25" x14ac:dyDescent="0.35">
      <c r="A29" s="117"/>
      <c r="B29" s="102"/>
      <c r="C29" s="102" t="s">
        <v>7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5"/>
      <c r="N29" s="105"/>
      <c r="O29" s="103"/>
    </row>
    <row r="30" spans="1:15" ht="23.25" x14ac:dyDescent="0.35">
      <c r="A30" s="117"/>
      <c r="B30" s="102"/>
      <c r="C30" s="115" t="s">
        <v>65</v>
      </c>
      <c r="D30" s="102"/>
      <c r="E30" s="102"/>
      <c r="F30" s="102"/>
      <c r="G30" s="131"/>
      <c r="H30" s="102"/>
      <c r="I30" s="102" t="str">
        <f>IF(G30="","",IF(G30=25,"CERTO","ERRADO"))</f>
        <v/>
      </c>
      <c r="J30" s="102"/>
      <c r="K30" s="102"/>
      <c r="L30" s="102"/>
      <c r="M30" s="105"/>
      <c r="N30" s="105"/>
      <c r="O30" s="103"/>
    </row>
    <row r="31" spans="1:15" ht="23.25" x14ac:dyDescent="0.35">
      <c r="A31" s="117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5"/>
      <c r="N31" s="105"/>
      <c r="O31" s="103"/>
    </row>
    <row r="32" spans="1:15" ht="23.25" x14ac:dyDescent="0.35">
      <c r="A32" s="117"/>
      <c r="B32" s="102"/>
      <c r="C32" s="102" t="s">
        <v>16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5"/>
      <c r="N32" s="105"/>
      <c r="O32" s="103"/>
    </row>
    <row r="33" spans="1:15" ht="23.25" x14ac:dyDescent="0.35">
      <c r="A33" s="117"/>
      <c r="B33" s="102"/>
      <c r="C33" s="115" t="s">
        <v>65</v>
      </c>
      <c r="D33" s="102"/>
      <c r="E33" s="102"/>
      <c r="F33" s="102"/>
      <c r="G33" s="131"/>
      <c r="H33" s="102"/>
      <c r="I33" s="102" t="str">
        <f>IF(G33="","",IF(G33=4.9,"CERTO","ERRADO"))</f>
        <v/>
      </c>
      <c r="J33" s="102"/>
      <c r="K33" s="102"/>
      <c r="L33" s="102"/>
      <c r="M33" s="105"/>
      <c r="N33" s="105"/>
      <c r="O33" s="103"/>
    </row>
    <row r="34" spans="1:15" ht="23.25" x14ac:dyDescent="0.35">
      <c r="A34" s="117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5"/>
      <c r="N34" s="105"/>
      <c r="O34" s="103"/>
    </row>
    <row r="35" spans="1:15" ht="23.25" x14ac:dyDescent="0.35">
      <c r="A35" s="117"/>
      <c r="B35" s="102"/>
      <c r="C35" s="102" t="s">
        <v>76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5"/>
      <c r="N35" s="105"/>
      <c r="O35" s="103"/>
    </row>
    <row r="36" spans="1:15" ht="23.25" x14ac:dyDescent="0.35">
      <c r="A36" s="117"/>
      <c r="B36" s="102"/>
      <c r="C36" s="115" t="s">
        <v>65</v>
      </c>
      <c r="D36" s="102"/>
      <c r="E36" s="102"/>
      <c r="F36" s="102"/>
      <c r="G36" s="131"/>
      <c r="H36" s="102"/>
      <c r="I36" s="102" t="str">
        <f>IF(G36="","",IF(G36=7,"CERTO","ERRADO"))</f>
        <v/>
      </c>
      <c r="J36" s="102"/>
      <c r="K36" s="102"/>
      <c r="L36" s="102"/>
      <c r="M36" s="105"/>
      <c r="N36" s="105"/>
      <c r="O36" s="103"/>
    </row>
    <row r="37" spans="1:15" ht="23.25" x14ac:dyDescent="0.35">
      <c r="A37" s="117"/>
      <c r="B37" s="102"/>
      <c r="C37" s="102"/>
      <c r="D37" s="102"/>
      <c r="E37" s="102"/>
      <c r="F37" s="102"/>
      <c r="G37" s="111"/>
      <c r="H37" s="102"/>
      <c r="I37" s="102"/>
      <c r="J37" s="102"/>
      <c r="K37" s="102"/>
      <c r="L37" s="102"/>
      <c r="M37" s="105"/>
      <c r="N37" s="105"/>
      <c r="O37" s="103"/>
    </row>
    <row r="38" spans="1:15" ht="23.25" x14ac:dyDescent="0.35">
      <c r="A38" s="117"/>
      <c r="B38" s="102"/>
      <c r="C38" s="102" t="s">
        <v>8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5"/>
      <c r="N38" s="105"/>
      <c r="O38" s="103"/>
    </row>
    <row r="39" spans="1:15" ht="23.25" x14ac:dyDescent="0.35">
      <c r="A39" s="117"/>
      <c r="B39" s="102"/>
      <c r="C39" s="115" t="s">
        <v>65</v>
      </c>
      <c r="D39" s="102"/>
      <c r="E39" s="102"/>
      <c r="F39" s="102"/>
      <c r="G39" s="132"/>
      <c r="H39" s="102"/>
      <c r="I39" s="102" t="str">
        <f>IF(G39="","",IF(G39=3.125,"CERTO","ERRADO"))</f>
        <v/>
      </c>
      <c r="J39" s="102"/>
      <c r="K39" s="102"/>
      <c r="L39" s="102"/>
      <c r="M39" s="105"/>
      <c r="N39" s="105"/>
      <c r="O39" s="103"/>
    </row>
    <row r="40" spans="1:15" ht="23.25" x14ac:dyDescent="0.35">
      <c r="A40" s="117"/>
      <c r="B40" s="102"/>
      <c r="C40" s="102"/>
      <c r="D40" s="102"/>
      <c r="E40" s="102"/>
      <c r="F40" s="102"/>
      <c r="G40" s="111"/>
      <c r="H40" s="102"/>
      <c r="I40" s="102"/>
      <c r="J40" s="102"/>
      <c r="K40" s="102"/>
      <c r="L40" s="102"/>
      <c r="M40" s="105"/>
      <c r="N40" s="105"/>
      <c r="O40" s="103"/>
    </row>
    <row r="41" spans="1:15" ht="23.25" x14ac:dyDescent="0.35">
      <c r="A41" s="117"/>
      <c r="B41" s="102"/>
      <c r="C41" s="102" t="s">
        <v>57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5"/>
      <c r="N41" s="105"/>
      <c r="O41" s="103"/>
    </row>
    <row r="42" spans="1:15" ht="23.25" x14ac:dyDescent="0.35">
      <c r="A42" s="117"/>
      <c r="B42" s="102"/>
      <c r="C42" s="115" t="s">
        <v>65</v>
      </c>
      <c r="D42" s="102"/>
      <c r="E42" s="102"/>
      <c r="F42" s="102"/>
      <c r="G42" s="131"/>
      <c r="H42" s="102"/>
      <c r="I42" s="102" t="str">
        <f>IF(G42="","",IF(G42=36,"CERTO","ERRADO"))</f>
        <v/>
      </c>
      <c r="J42" s="102"/>
      <c r="K42" s="102"/>
      <c r="L42" s="102"/>
      <c r="M42" s="105"/>
      <c r="N42" s="105"/>
      <c r="O42" s="103"/>
    </row>
    <row r="43" spans="1:15" ht="23.25" x14ac:dyDescent="0.35">
      <c r="A43" s="117"/>
      <c r="B43" s="102"/>
      <c r="C43" s="102"/>
      <c r="D43" s="102"/>
      <c r="E43" s="102"/>
      <c r="F43" s="102"/>
      <c r="G43" s="111"/>
      <c r="H43" s="102"/>
      <c r="I43" s="102"/>
      <c r="J43" s="102"/>
      <c r="K43" s="102"/>
      <c r="L43" s="102"/>
      <c r="M43" s="105"/>
      <c r="N43" s="105"/>
      <c r="O43" s="103"/>
    </row>
    <row r="44" spans="1:15" ht="23.25" x14ac:dyDescent="0.35">
      <c r="A44" s="117"/>
      <c r="B44" s="102"/>
      <c r="C44" s="102" t="s">
        <v>9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5"/>
      <c r="N44" s="105"/>
      <c r="O44" s="103"/>
    </row>
    <row r="45" spans="1:15" ht="23.25" x14ac:dyDescent="0.35">
      <c r="A45" s="117"/>
      <c r="B45" s="102"/>
      <c r="C45" s="115" t="s">
        <v>65</v>
      </c>
      <c r="D45" s="102"/>
      <c r="E45" s="102"/>
      <c r="F45" s="102"/>
      <c r="G45" s="131"/>
      <c r="H45" s="102"/>
      <c r="I45" s="102" t="str">
        <f>IF(G45="","",IF(G45=16.5,"CERTO","ERRADO"))</f>
        <v/>
      </c>
      <c r="J45" s="102"/>
      <c r="K45" s="102"/>
      <c r="L45" s="102"/>
      <c r="M45" s="105"/>
      <c r="N45" s="105"/>
      <c r="O45" s="103"/>
    </row>
    <row r="46" spans="1:15" ht="23.25" x14ac:dyDescent="0.35">
      <c r="A46" s="117"/>
      <c r="B46" s="102"/>
      <c r="C46" s="102"/>
      <c r="D46" s="102"/>
      <c r="E46" s="102"/>
      <c r="F46" s="102"/>
      <c r="G46" s="111"/>
      <c r="H46" s="102"/>
      <c r="I46" s="102"/>
      <c r="J46" s="102"/>
      <c r="K46" s="102"/>
      <c r="L46" s="102"/>
      <c r="M46" s="105"/>
      <c r="N46" s="105"/>
      <c r="O46" s="103"/>
    </row>
    <row r="47" spans="1:15" ht="23.25" x14ac:dyDescent="0.35">
      <c r="A47" s="117"/>
      <c r="B47" s="102"/>
      <c r="C47" s="102" t="s">
        <v>15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5"/>
      <c r="N47" s="105"/>
      <c r="O47" s="103"/>
    </row>
    <row r="48" spans="1:15" ht="23.25" x14ac:dyDescent="0.35">
      <c r="A48" s="117"/>
      <c r="B48" s="102"/>
      <c r="C48" s="115" t="s">
        <v>65</v>
      </c>
      <c r="D48" s="102"/>
      <c r="E48" s="102"/>
      <c r="F48" s="102"/>
      <c r="G48" s="131"/>
      <c r="H48" s="102"/>
      <c r="I48" s="102" t="str">
        <f>IF(G48="","",IF(G48=10.4,"CERTO","ERRADO"))</f>
        <v/>
      </c>
      <c r="J48" s="102"/>
      <c r="K48" s="102"/>
      <c r="L48" s="102"/>
      <c r="M48" s="105"/>
      <c r="N48" s="105"/>
      <c r="O48" s="103"/>
    </row>
    <row r="49" spans="1:15" ht="23.25" x14ac:dyDescent="0.35">
      <c r="A49" s="117"/>
      <c r="B49" s="102"/>
      <c r="C49" s="102"/>
      <c r="D49" s="102"/>
      <c r="E49" s="102"/>
      <c r="F49" s="102"/>
      <c r="G49" s="111"/>
      <c r="H49" s="102"/>
      <c r="I49" s="102"/>
      <c r="J49" s="102"/>
      <c r="K49" s="102"/>
      <c r="L49" s="102"/>
      <c r="M49" s="105"/>
      <c r="N49" s="105"/>
      <c r="O49" s="103"/>
    </row>
    <row r="50" spans="1:15" ht="23.25" x14ac:dyDescent="0.35">
      <c r="A50" s="117"/>
      <c r="B50" s="102"/>
      <c r="C50" s="102" t="s">
        <v>10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5"/>
      <c r="N50" s="105"/>
      <c r="O50" s="103"/>
    </row>
    <row r="51" spans="1:15" ht="23.25" x14ac:dyDescent="0.35">
      <c r="A51" s="117"/>
      <c r="B51" s="102"/>
      <c r="C51" s="115" t="s">
        <v>65</v>
      </c>
      <c r="D51" s="102"/>
      <c r="E51" s="102"/>
      <c r="F51" s="102"/>
      <c r="G51" s="131"/>
      <c r="H51" s="102"/>
      <c r="I51" s="102" t="str">
        <f>IF(G51="","",IF(G51=21.6,"CERTO","ERRADO"))</f>
        <v/>
      </c>
      <c r="J51" s="102"/>
      <c r="K51" s="102"/>
      <c r="L51" s="102"/>
      <c r="M51" s="105"/>
      <c r="N51" s="105"/>
      <c r="O51" s="103"/>
    </row>
    <row r="52" spans="1:15" ht="23.25" x14ac:dyDescent="0.35">
      <c r="A52" s="117"/>
      <c r="B52" s="102"/>
      <c r="C52" s="102"/>
      <c r="D52" s="102"/>
      <c r="E52" s="102"/>
      <c r="F52" s="102"/>
      <c r="G52" s="111"/>
      <c r="H52" s="102"/>
      <c r="I52" s="102"/>
      <c r="J52" s="102"/>
      <c r="K52" s="102"/>
      <c r="L52" s="102"/>
      <c r="M52" s="105"/>
      <c r="N52" s="105"/>
      <c r="O52" s="103"/>
    </row>
    <row r="53" spans="1:15" ht="23.25" x14ac:dyDescent="0.35">
      <c r="A53" s="117"/>
      <c r="B53" s="102"/>
      <c r="C53" s="102" t="s">
        <v>11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5"/>
      <c r="N53" s="105"/>
      <c r="O53" s="103"/>
    </row>
    <row r="54" spans="1:15" ht="23.25" x14ac:dyDescent="0.35">
      <c r="A54" s="117"/>
      <c r="B54" s="102"/>
      <c r="C54" s="115" t="s">
        <v>65</v>
      </c>
      <c r="D54" s="102"/>
      <c r="E54" s="102"/>
      <c r="F54" s="102"/>
      <c r="G54" s="131"/>
      <c r="H54" s="102"/>
      <c r="I54" s="102" t="str">
        <f>IF(G54="","",IF(G54=33,"CERTO","ERRADO"))</f>
        <v/>
      </c>
      <c r="J54" s="102"/>
      <c r="K54" s="102"/>
      <c r="L54" s="102"/>
      <c r="M54" s="105"/>
      <c r="N54" s="105"/>
      <c r="O54" s="103"/>
    </row>
    <row r="55" spans="1:15" ht="23.25" x14ac:dyDescent="0.35">
      <c r="A55" s="117"/>
      <c r="B55" s="102"/>
      <c r="C55" s="102"/>
      <c r="D55" s="102"/>
      <c r="E55" s="102"/>
      <c r="F55" s="102"/>
      <c r="G55" s="111"/>
      <c r="H55" s="102"/>
      <c r="I55" s="102"/>
      <c r="J55" s="102"/>
      <c r="K55" s="102"/>
      <c r="L55" s="102"/>
      <c r="M55" s="105"/>
      <c r="N55" s="105"/>
      <c r="O55" s="103"/>
    </row>
    <row r="56" spans="1:15" ht="23.25" x14ac:dyDescent="0.35">
      <c r="A56" s="117"/>
      <c r="B56" s="102"/>
      <c r="C56" s="102" t="s">
        <v>14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5"/>
      <c r="N56" s="105"/>
      <c r="O56" s="103"/>
    </row>
    <row r="57" spans="1:15" ht="23.25" x14ac:dyDescent="0.35">
      <c r="A57" s="117"/>
      <c r="B57" s="102"/>
      <c r="C57" s="115" t="s">
        <v>65</v>
      </c>
      <c r="D57" s="102"/>
      <c r="E57" s="102"/>
      <c r="F57" s="102"/>
      <c r="G57" s="131"/>
      <c r="H57" s="102"/>
      <c r="I57" s="102" t="str">
        <f>IF(G57="","",IF(G57=8,"CERTO","ERRADO"))</f>
        <v/>
      </c>
      <c r="J57" s="102"/>
      <c r="K57" s="102"/>
      <c r="L57" s="102"/>
      <c r="M57" s="105"/>
      <c r="N57" s="105"/>
      <c r="O57" s="103"/>
    </row>
    <row r="58" spans="1:15" ht="23.25" x14ac:dyDescent="0.35">
      <c r="A58" s="117"/>
      <c r="B58" s="102"/>
      <c r="C58" s="102"/>
      <c r="D58" s="102"/>
      <c r="E58" s="102"/>
      <c r="F58" s="102"/>
      <c r="G58" s="111"/>
      <c r="H58" s="102"/>
      <c r="I58" s="102"/>
      <c r="J58" s="102"/>
      <c r="K58" s="102"/>
      <c r="L58" s="102"/>
      <c r="M58" s="105"/>
      <c r="N58" s="105"/>
      <c r="O58" s="103"/>
    </row>
    <row r="59" spans="1:15" ht="23.25" x14ac:dyDescent="0.35">
      <c r="A59" s="117"/>
      <c r="B59" s="102"/>
      <c r="C59" s="102" t="s">
        <v>13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5"/>
      <c r="N59" s="105"/>
      <c r="O59" s="103"/>
    </row>
    <row r="60" spans="1:15" ht="23.25" x14ac:dyDescent="0.35">
      <c r="A60" s="117"/>
      <c r="B60" s="102"/>
      <c r="C60" s="115" t="s">
        <v>65</v>
      </c>
      <c r="D60" s="102"/>
      <c r="E60" s="102"/>
      <c r="F60" s="102"/>
      <c r="G60" s="131"/>
      <c r="H60" s="102"/>
      <c r="I60" s="102" t="str">
        <f>IF(G60="","",IF(G60=36,"CERTO","ERRADO"))</f>
        <v/>
      </c>
      <c r="J60" s="102"/>
      <c r="K60" s="102"/>
      <c r="L60" s="102"/>
      <c r="M60" s="105"/>
      <c r="N60" s="105"/>
      <c r="O60" s="103"/>
    </row>
    <row r="61" spans="1:15" ht="23.25" x14ac:dyDescent="0.35">
      <c r="A61" s="117"/>
      <c r="B61" s="102"/>
      <c r="C61" s="102"/>
      <c r="D61" s="102"/>
      <c r="E61" s="102"/>
      <c r="F61" s="102"/>
      <c r="G61" s="111"/>
      <c r="H61" s="102"/>
      <c r="I61" s="102"/>
      <c r="J61" s="102"/>
      <c r="K61" s="102"/>
      <c r="L61" s="102"/>
      <c r="M61" s="105"/>
      <c r="N61" s="105"/>
      <c r="O61" s="103"/>
    </row>
    <row r="62" spans="1:15" ht="23.25" x14ac:dyDescent="0.35">
      <c r="A62" s="117"/>
      <c r="B62" s="102"/>
      <c r="C62" s="102" t="s">
        <v>12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05"/>
      <c r="N62" s="105"/>
      <c r="O62" s="103"/>
    </row>
    <row r="63" spans="1:15" ht="23.25" x14ac:dyDescent="0.35">
      <c r="A63" s="117"/>
      <c r="B63" s="102"/>
      <c r="C63" s="115" t="s">
        <v>65</v>
      </c>
      <c r="D63" s="102"/>
      <c r="E63" s="102"/>
      <c r="F63" s="102"/>
      <c r="G63" s="131"/>
      <c r="H63" s="102"/>
      <c r="I63" s="102" t="str">
        <f>IF(G63="","",IF(G63=12,"CERTO","ERRADO"))</f>
        <v/>
      </c>
      <c r="J63" s="102"/>
      <c r="K63" s="102"/>
      <c r="L63" s="102"/>
      <c r="M63" s="105"/>
      <c r="N63" s="105"/>
      <c r="O63" s="103"/>
    </row>
    <row r="64" spans="1:15" ht="23.25" x14ac:dyDescent="0.35">
      <c r="A64" s="117"/>
      <c r="B64" s="102"/>
      <c r="C64" s="102"/>
      <c r="D64" s="102"/>
      <c r="E64" s="102"/>
      <c r="F64" s="102"/>
      <c r="G64" s="111"/>
      <c r="H64" s="102"/>
      <c r="I64" s="102"/>
      <c r="J64" s="102"/>
      <c r="K64" s="102"/>
      <c r="L64" s="102"/>
      <c r="M64" s="105"/>
      <c r="N64" s="105"/>
      <c r="O64" s="103"/>
    </row>
    <row r="65" spans="1:15" ht="23.25" x14ac:dyDescent="0.35">
      <c r="A65" s="118"/>
      <c r="B65" s="112"/>
      <c r="C65" s="102" t="s">
        <v>17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5"/>
      <c r="N65" s="105"/>
      <c r="O65" s="103"/>
    </row>
    <row r="66" spans="1:15" ht="23.25" x14ac:dyDescent="0.35">
      <c r="A66" s="118"/>
      <c r="B66" s="112"/>
      <c r="C66" s="115" t="s">
        <v>65</v>
      </c>
      <c r="D66" s="102"/>
      <c r="E66" s="102"/>
      <c r="F66" s="111" t="s">
        <v>1</v>
      </c>
      <c r="G66" s="131"/>
      <c r="H66" s="102"/>
      <c r="I66" s="102" t="str">
        <f>IF(G66="","",IF(G66=15,"CERTO","ERRADO"))</f>
        <v/>
      </c>
      <c r="J66" s="102"/>
      <c r="K66" s="102"/>
      <c r="L66" s="102"/>
      <c r="M66" s="105"/>
      <c r="N66" s="105"/>
      <c r="O66" s="103"/>
    </row>
    <row r="67" spans="1:15" ht="23.25" x14ac:dyDescent="0.35">
      <c r="A67" s="118"/>
      <c r="B67" s="112"/>
      <c r="C67" s="102"/>
      <c r="D67" s="102"/>
      <c r="E67" s="102"/>
      <c r="F67" s="111" t="s">
        <v>4</v>
      </c>
      <c r="G67" s="131"/>
      <c r="H67" s="102"/>
      <c r="I67" s="102" t="str">
        <f>IF(G67="","",IF(G67=9.6,"CERTO","ERRADO"))</f>
        <v/>
      </c>
      <c r="J67" s="102"/>
      <c r="K67" s="102"/>
      <c r="L67" s="102"/>
      <c r="M67" s="105"/>
      <c r="N67" s="105"/>
      <c r="O67" s="103"/>
    </row>
    <row r="68" spans="1:15" ht="23.25" x14ac:dyDescent="0.35">
      <c r="A68" s="118"/>
      <c r="B68" s="112"/>
      <c r="C68" s="102"/>
      <c r="D68" s="102"/>
      <c r="E68" s="102"/>
      <c r="F68" s="111" t="s">
        <v>2</v>
      </c>
      <c r="G68" s="131"/>
      <c r="H68" s="102"/>
      <c r="I68" s="102" t="str">
        <f>IF(G68="","",IF(G68=5.4,"CERTO","ERRADO"))</f>
        <v/>
      </c>
      <c r="J68" s="102"/>
      <c r="K68" s="102"/>
      <c r="L68" s="102"/>
      <c r="M68" s="105"/>
      <c r="N68" s="105"/>
      <c r="O68" s="103"/>
    </row>
    <row r="69" spans="1:15" ht="23.25" x14ac:dyDescent="0.35">
      <c r="A69" s="118"/>
      <c r="B69" s="112"/>
      <c r="C69" s="102"/>
      <c r="D69" s="102"/>
      <c r="E69" s="102"/>
      <c r="F69" s="111" t="s">
        <v>5</v>
      </c>
      <c r="G69" s="131"/>
      <c r="H69" s="102"/>
      <c r="I69" s="102" t="str">
        <f>IF(G69="","",IF(G69=7.2,"CERTO","ERRADO"))</f>
        <v/>
      </c>
      <c r="J69" s="102"/>
      <c r="K69" s="102"/>
      <c r="L69" s="102"/>
      <c r="M69" s="105"/>
      <c r="N69" s="105"/>
      <c r="O69" s="103"/>
    </row>
    <row r="70" spans="1:15" ht="23.25" x14ac:dyDescent="0.35">
      <c r="A70" s="118"/>
      <c r="B70" s="112"/>
      <c r="C70" s="102"/>
      <c r="D70" s="102"/>
      <c r="E70" s="102"/>
      <c r="F70" s="111"/>
      <c r="G70" s="111"/>
      <c r="H70" s="102"/>
      <c r="I70" s="102"/>
      <c r="J70" s="102"/>
      <c r="K70" s="102"/>
      <c r="L70" s="102"/>
      <c r="M70" s="105"/>
      <c r="N70" s="105"/>
      <c r="O70" s="103"/>
    </row>
    <row r="71" spans="1:15" ht="23.25" x14ac:dyDescent="0.35">
      <c r="A71" s="118"/>
      <c r="B71" s="112"/>
      <c r="C71" s="102" t="s">
        <v>18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5"/>
      <c r="N71" s="105"/>
      <c r="O71" s="103"/>
    </row>
    <row r="72" spans="1:15" ht="23.25" x14ac:dyDescent="0.35">
      <c r="A72" s="118"/>
      <c r="B72" s="112"/>
      <c r="C72" s="115" t="s">
        <v>65</v>
      </c>
      <c r="D72" s="102"/>
      <c r="E72" s="102"/>
      <c r="F72" s="111" t="s">
        <v>0</v>
      </c>
      <c r="G72" s="131"/>
      <c r="H72" s="102"/>
      <c r="I72" s="102" t="str">
        <f>IF(G72="","",IF(G72=8,"CERTO","ERRADO"))</f>
        <v/>
      </c>
      <c r="J72" s="102"/>
      <c r="K72" s="102"/>
      <c r="L72" s="102"/>
      <c r="M72" s="105"/>
      <c r="N72" s="105"/>
      <c r="O72" s="103"/>
    </row>
    <row r="73" spans="1:15" ht="23.25" x14ac:dyDescent="0.35">
      <c r="A73" s="118"/>
      <c r="B73" s="112"/>
      <c r="C73" s="102"/>
      <c r="D73" s="102"/>
      <c r="E73" s="102"/>
      <c r="F73" s="111" t="s">
        <v>4</v>
      </c>
      <c r="G73" s="131"/>
      <c r="H73" s="102"/>
      <c r="I73" s="102" t="str">
        <f>IF(G73="","",IF(G73=3.6,"CERTO","ERRADO"))</f>
        <v/>
      </c>
      <c r="J73" s="102"/>
      <c r="K73" s="102"/>
      <c r="L73" s="102"/>
      <c r="M73" s="105"/>
      <c r="N73" s="105"/>
      <c r="O73" s="103"/>
    </row>
    <row r="74" spans="1:15" ht="23.25" x14ac:dyDescent="0.35">
      <c r="A74" s="118"/>
      <c r="B74" s="112"/>
      <c r="C74" s="102"/>
      <c r="D74" s="102"/>
      <c r="E74" s="102"/>
      <c r="F74" s="111" t="s">
        <v>2</v>
      </c>
      <c r="G74" s="131"/>
      <c r="H74" s="102"/>
      <c r="I74" s="102" t="str">
        <f>IF(G74="","",IF(G74=6.4,"CERTO","ERRADO"))</f>
        <v/>
      </c>
      <c r="J74" s="102"/>
      <c r="K74" s="102"/>
      <c r="L74" s="102"/>
      <c r="M74" s="105"/>
      <c r="N74" s="105"/>
      <c r="O74" s="103"/>
    </row>
    <row r="75" spans="1:15" ht="23.25" x14ac:dyDescent="0.35">
      <c r="A75" s="118"/>
      <c r="B75" s="112"/>
      <c r="C75" s="102"/>
      <c r="D75" s="102"/>
      <c r="E75" s="102"/>
      <c r="F75" s="111" t="s">
        <v>5</v>
      </c>
      <c r="G75" s="131"/>
      <c r="H75" s="102"/>
      <c r="I75" s="102" t="str">
        <f>IF(G75="","",IF(G75=4.8,"CERTO","ERRADO"))</f>
        <v/>
      </c>
      <c r="J75" s="102"/>
      <c r="K75" s="102"/>
      <c r="L75" s="102"/>
      <c r="M75" s="105"/>
      <c r="N75" s="105"/>
      <c r="O75" s="103"/>
    </row>
    <row r="76" spans="1:15" ht="23.25" x14ac:dyDescent="0.35">
      <c r="A76" s="118"/>
      <c r="B76" s="11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5"/>
      <c r="N76" s="105"/>
      <c r="O76" s="103"/>
    </row>
    <row r="77" spans="1:15" ht="23.25" x14ac:dyDescent="0.35">
      <c r="A77" s="118"/>
      <c r="B77" s="112"/>
      <c r="C77" s="102" t="s">
        <v>19</v>
      </c>
      <c r="D77" s="102"/>
      <c r="E77" s="102"/>
      <c r="F77" s="102"/>
      <c r="G77" s="102"/>
      <c r="H77" s="102"/>
      <c r="I77" s="102"/>
      <c r="J77" s="102"/>
      <c r="K77" s="102"/>
      <c r="L77" s="102"/>
      <c r="M77" s="105"/>
      <c r="N77" s="105"/>
      <c r="O77" s="103"/>
    </row>
    <row r="78" spans="1:15" ht="23.25" x14ac:dyDescent="0.35">
      <c r="A78" s="118"/>
      <c r="B78" s="112"/>
      <c r="C78" s="115" t="s">
        <v>65</v>
      </c>
      <c r="D78" s="102"/>
      <c r="E78" s="102"/>
      <c r="F78" s="111" t="s">
        <v>3</v>
      </c>
      <c r="G78" s="131"/>
      <c r="H78" s="102"/>
      <c r="I78" s="102" t="str">
        <f>IF(G78="","",IF(G78=16,"CERTO","ERRADO"))</f>
        <v/>
      </c>
      <c r="J78" s="102"/>
      <c r="K78" s="102"/>
      <c r="L78" s="102"/>
      <c r="M78" s="105"/>
      <c r="N78" s="105"/>
      <c r="O78" s="103"/>
    </row>
    <row r="79" spans="1:15" ht="23.25" x14ac:dyDescent="0.35">
      <c r="A79" s="118"/>
      <c r="B79" s="112"/>
      <c r="C79" s="102"/>
      <c r="D79" s="102"/>
      <c r="E79" s="102"/>
      <c r="F79" s="111" t="s">
        <v>4</v>
      </c>
      <c r="G79" s="131"/>
      <c r="H79" s="102"/>
      <c r="I79" s="102" t="str">
        <f>IF(G79="","",IF(G79=12.8,"CERTO","ERRADO"))</f>
        <v/>
      </c>
      <c r="J79" s="102"/>
      <c r="K79" s="102"/>
      <c r="L79" s="102"/>
      <c r="M79" s="105"/>
      <c r="N79" s="105"/>
      <c r="O79" s="103"/>
    </row>
    <row r="80" spans="1:15" ht="23.25" x14ac:dyDescent="0.35">
      <c r="A80" s="118"/>
      <c r="B80" s="112"/>
      <c r="C80" s="102"/>
      <c r="D80" s="102"/>
      <c r="E80" s="102"/>
      <c r="F80" s="111" t="s">
        <v>2</v>
      </c>
      <c r="G80" s="131"/>
      <c r="H80" s="102"/>
      <c r="I80" s="102" t="str">
        <f>IF(G80="","",IF(G80=7.2,"CERTO","ERRADO"))</f>
        <v/>
      </c>
      <c r="J80" s="102"/>
      <c r="K80" s="102"/>
      <c r="L80" s="102"/>
      <c r="M80" s="105"/>
      <c r="N80" s="105"/>
      <c r="O80" s="103"/>
    </row>
    <row r="81" spans="1:15" ht="23.25" x14ac:dyDescent="0.35">
      <c r="A81" s="118"/>
      <c r="B81" s="112"/>
      <c r="C81" s="102"/>
      <c r="D81" s="102"/>
      <c r="E81" s="102"/>
      <c r="F81" s="111" t="s">
        <v>5</v>
      </c>
      <c r="G81" s="131"/>
      <c r="H81" s="102"/>
      <c r="I81" s="102" t="str">
        <f>IF(G81="","",IF(G81=9.6,"CERTO","ERRADO"))</f>
        <v/>
      </c>
      <c r="J81" s="102"/>
      <c r="K81" s="102"/>
      <c r="L81" s="102"/>
      <c r="M81" s="105"/>
      <c r="N81" s="105"/>
      <c r="O81" s="103"/>
    </row>
    <row r="82" spans="1:15" ht="20.25" x14ac:dyDescent="0.3">
      <c r="A82" s="118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05"/>
      <c r="N82" s="105"/>
      <c r="O82" s="103"/>
    </row>
    <row r="83" spans="1:15" ht="13.5" thickBot="1" x14ac:dyDescent="0.25">
      <c r="A83" s="119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04"/>
    </row>
    <row r="84" spans="1:15" s="133" customFormat="1" x14ac:dyDescent="0.2"/>
    <row r="85" spans="1:15" s="133" customFormat="1" x14ac:dyDescent="0.2"/>
    <row r="86" spans="1:15" s="133" customFormat="1" x14ac:dyDescent="0.2"/>
    <row r="87" spans="1:15" s="133" customFormat="1" x14ac:dyDescent="0.2"/>
    <row r="88" spans="1:15" s="133" customFormat="1" x14ac:dyDescent="0.2"/>
    <row r="89" spans="1:15" s="133" customFormat="1" x14ac:dyDescent="0.2"/>
    <row r="90" spans="1:15" s="133" customFormat="1" x14ac:dyDescent="0.2"/>
    <row r="91" spans="1:15" s="133" customFormat="1" x14ac:dyDescent="0.2"/>
    <row r="92" spans="1:15" s="133" customFormat="1" x14ac:dyDescent="0.2"/>
    <row r="93" spans="1:15" s="133" customFormat="1" x14ac:dyDescent="0.2"/>
    <row r="94" spans="1:15" s="133" customFormat="1" x14ac:dyDescent="0.2"/>
    <row r="95" spans="1:15" s="133" customFormat="1" x14ac:dyDescent="0.2"/>
    <row r="96" spans="1:15" s="133" customFormat="1" x14ac:dyDescent="0.2"/>
    <row r="97" s="133" customFormat="1" x14ac:dyDescent="0.2"/>
    <row r="98" s="133" customFormat="1" x14ac:dyDescent="0.2"/>
    <row r="99" s="133" customFormat="1" x14ac:dyDescent="0.2"/>
    <row r="100" s="133" customFormat="1" x14ac:dyDescent="0.2"/>
    <row r="101" s="133" customFormat="1" x14ac:dyDescent="0.2"/>
    <row r="102" s="133" customFormat="1" x14ac:dyDescent="0.2"/>
    <row r="103" s="133" customFormat="1" x14ac:dyDescent="0.2"/>
    <row r="104" s="133" customFormat="1" x14ac:dyDescent="0.2"/>
    <row r="105" s="133" customFormat="1" x14ac:dyDescent="0.2"/>
    <row r="106" s="133" customFormat="1" x14ac:dyDescent="0.2"/>
    <row r="107" s="133" customFormat="1" x14ac:dyDescent="0.2"/>
    <row r="108" s="133" customFormat="1" x14ac:dyDescent="0.2"/>
    <row r="109" s="133" customFormat="1" x14ac:dyDescent="0.2"/>
    <row r="110" s="133" customFormat="1" x14ac:dyDescent="0.2"/>
    <row r="111" s="133" customFormat="1" x14ac:dyDescent="0.2"/>
    <row r="112" s="133" customFormat="1" x14ac:dyDescent="0.2"/>
    <row r="113" s="133" customFormat="1" x14ac:dyDescent="0.2"/>
    <row r="114" s="133" customFormat="1" x14ac:dyDescent="0.2"/>
    <row r="115" s="133" customFormat="1" x14ac:dyDescent="0.2"/>
    <row r="116" s="133" customFormat="1" x14ac:dyDescent="0.2"/>
    <row r="117" s="133" customFormat="1" x14ac:dyDescent="0.2"/>
    <row r="118" s="133" customFormat="1" x14ac:dyDescent="0.2"/>
    <row r="119" s="133" customFormat="1" x14ac:dyDescent="0.2"/>
    <row r="120" s="133" customFormat="1" x14ac:dyDescent="0.2"/>
    <row r="121" s="133" customFormat="1" x14ac:dyDescent="0.2"/>
    <row r="122" s="133" customFormat="1" x14ac:dyDescent="0.2"/>
    <row r="123" s="133" customFormat="1" x14ac:dyDescent="0.2"/>
    <row r="124" s="133" customFormat="1" x14ac:dyDescent="0.2"/>
    <row r="125" s="133" customFormat="1" x14ac:dyDescent="0.2"/>
    <row r="126" s="133" customFormat="1" x14ac:dyDescent="0.2"/>
    <row r="127" s="133" customFormat="1" x14ac:dyDescent="0.2"/>
    <row r="128" s="133" customFormat="1" x14ac:dyDescent="0.2"/>
    <row r="129" s="133" customFormat="1" x14ac:dyDescent="0.2"/>
    <row r="130" s="133" customFormat="1" x14ac:dyDescent="0.2"/>
    <row r="131" s="133" customFormat="1" x14ac:dyDescent="0.2"/>
    <row r="132" s="133" customFormat="1" x14ac:dyDescent="0.2"/>
    <row r="133" s="133" customFormat="1" x14ac:dyDescent="0.2"/>
    <row r="134" s="133" customFormat="1" x14ac:dyDescent="0.2"/>
    <row r="135" s="133" customFormat="1" x14ac:dyDescent="0.2"/>
    <row r="136" s="133" customFormat="1" x14ac:dyDescent="0.2"/>
    <row r="137" s="133" customFormat="1" x14ac:dyDescent="0.2"/>
    <row r="138" s="133" customFormat="1" x14ac:dyDescent="0.2"/>
    <row r="139" s="133" customFormat="1" x14ac:dyDescent="0.2"/>
    <row r="140" s="133" customFormat="1" x14ac:dyDescent="0.2"/>
    <row r="141" s="133" customFormat="1" x14ac:dyDescent="0.2"/>
    <row r="142" s="133" customFormat="1" x14ac:dyDescent="0.2"/>
    <row r="143" s="133" customFormat="1" x14ac:dyDescent="0.2"/>
    <row r="144" s="133" customFormat="1" x14ac:dyDescent="0.2"/>
    <row r="145" s="133" customFormat="1" x14ac:dyDescent="0.2"/>
    <row r="146" s="133" customFormat="1" x14ac:dyDescent="0.2"/>
    <row r="147" s="133" customFormat="1" x14ac:dyDescent="0.2"/>
    <row r="148" s="133" customFormat="1" x14ac:dyDescent="0.2"/>
    <row r="149" s="133" customFormat="1" x14ac:dyDescent="0.2"/>
    <row r="150" s="133" customFormat="1" x14ac:dyDescent="0.2"/>
    <row r="151" s="133" customFormat="1" x14ac:dyDescent="0.2"/>
    <row r="152" s="133" customFormat="1" x14ac:dyDescent="0.2"/>
    <row r="153" s="133" customFormat="1" x14ac:dyDescent="0.2"/>
    <row r="154" s="133" customFormat="1" x14ac:dyDescent="0.2"/>
    <row r="155" s="133" customFormat="1" x14ac:dyDescent="0.2"/>
    <row r="156" s="133" customFormat="1" x14ac:dyDescent="0.2"/>
    <row r="157" s="133" customFormat="1" x14ac:dyDescent="0.2"/>
    <row r="158" s="133" customFormat="1" x14ac:dyDescent="0.2"/>
    <row r="159" s="133" customFormat="1" x14ac:dyDescent="0.2"/>
    <row r="160" s="133" customFormat="1" x14ac:dyDescent="0.2"/>
    <row r="161" s="133" customFormat="1" x14ac:dyDescent="0.2"/>
    <row r="162" s="133" customFormat="1" x14ac:dyDescent="0.2"/>
    <row r="163" s="133" customFormat="1" x14ac:dyDescent="0.2"/>
    <row r="164" s="133" customFormat="1" x14ac:dyDescent="0.2"/>
    <row r="165" s="133" customFormat="1" x14ac:dyDescent="0.2"/>
    <row r="166" s="133" customFormat="1" x14ac:dyDescent="0.2"/>
    <row r="167" s="133" customFormat="1" x14ac:dyDescent="0.2"/>
    <row r="168" s="133" customFormat="1" x14ac:dyDescent="0.2"/>
    <row r="169" s="133" customFormat="1" x14ac:dyDescent="0.2"/>
    <row r="170" s="133" customFormat="1" x14ac:dyDescent="0.2"/>
    <row r="171" s="133" customFormat="1" x14ac:dyDescent="0.2"/>
    <row r="172" s="133" customFormat="1" x14ac:dyDescent="0.2"/>
    <row r="173" s="133" customFormat="1" x14ac:dyDescent="0.2"/>
    <row r="174" s="133" customFormat="1" x14ac:dyDescent="0.2"/>
    <row r="175" s="133" customFormat="1" x14ac:dyDescent="0.2"/>
    <row r="176" s="133" customFormat="1" x14ac:dyDescent="0.2"/>
    <row r="177" s="133" customFormat="1" x14ac:dyDescent="0.2"/>
    <row r="178" s="133" customFormat="1" x14ac:dyDescent="0.2"/>
    <row r="179" s="133" customFormat="1" x14ac:dyDescent="0.2"/>
    <row r="180" s="133" customFormat="1" x14ac:dyDescent="0.2"/>
    <row r="181" s="133" customFormat="1" x14ac:dyDescent="0.2"/>
    <row r="182" s="133" customFormat="1" x14ac:dyDescent="0.2"/>
    <row r="183" s="133" customFormat="1" x14ac:dyDescent="0.2"/>
    <row r="184" s="133" customFormat="1" x14ac:dyDescent="0.2"/>
    <row r="185" s="133" customFormat="1" x14ac:dyDescent="0.2"/>
    <row r="186" s="133" customFormat="1" x14ac:dyDescent="0.2"/>
    <row r="187" s="133" customFormat="1" x14ac:dyDescent="0.2"/>
    <row r="188" s="133" customFormat="1" x14ac:dyDescent="0.2"/>
    <row r="189" s="133" customFormat="1" x14ac:dyDescent="0.2"/>
    <row r="190" s="133" customFormat="1" x14ac:dyDescent="0.2"/>
    <row r="191" s="133" customFormat="1" x14ac:dyDescent="0.2"/>
    <row r="192" s="133" customFormat="1" x14ac:dyDescent="0.2"/>
    <row r="193" s="133" customFormat="1" x14ac:dyDescent="0.2"/>
    <row r="194" s="133" customFormat="1" x14ac:dyDescent="0.2"/>
    <row r="195" s="133" customFormat="1" x14ac:dyDescent="0.2"/>
    <row r="196" s="133" customFormat="1" x14ac:dyDescent="0.2"/>
    <row r="197" s="133" customFormat="1" x14ac:dyDescent="0.2"/>
    <row r="198" s="133" customFormat="1" x14ac:dyDescent="0.2"/>
    <row r="199" s="133" customFormat="1" x14ac:dyDescent="0.2"/>
    <row r="200" s="133" customFormat="1" x14ac:dyDescent="0.2"/>
    <row r="201" s="133" customFormat="1" x14ac:dyDescent="0.2"/>
    <row r="202" s="133" customFormat="1" x14ac:dyDescent="0.2"/>
    <row r="203" s="133" customFormat="1" x14ac:dyDescent="0.2"/>
    <row r="204" s="133" customFormat="1" x14ac:dyDescent="0.2"/>
    <row r="205" s="133" customFormat="1" x14ac:dyDescent="0.2"/>
    <row r="206" s="133" customFormat="1" x14ac:dyDescent="0.2"/>
    <row r="207" s="133" customFormat="1" x14ac:dyDescent="0.2"/>
    <row r="208" s="133" customFormat="1" x14ac:dyDescent="0.2"/>
    <row r="209" s="133" customFormat="1" x14ac:dyDescent="0.2"/>
    <row r="210" s="133" customFormat="1" x14ac:dyDescent="0.2"/>
    <row r="211" s="133" customFormat="1" x14ac:dyDescent="0.2"/>
    <row r="212" s="133" customFormat="1" x14ac:dyDescent="0.2"/>
    <row r="213" s="133" customFormat="1" x14ac:dyDescent="0.2"/>
    <row r="214" s="133" customFormat="1" x14ac:dyDescent="0.2"/>
    <row r="215" s="133" customFormat="1" x14ac:dyDescent="0.2"/>
    <row r="216" s="133" customFormat="1" x14ac:dyDescent="0.2"/>
    <row r="217" s="133" customFormat="1" x14ac:dyDescent="0.2"/>
    <row r="218" s="133" customFormat="1" x14ac:dyDescent="0.2"/>
    <row r="219" s="133" customFormat="1" x14ac:dyDescent="0.2"/>
    <row r="220" s="133" customFormat="1" x14ac:dyDescent="0.2"/>
    <row r="221" s="133" customFormat="1" x14ac:dyDescent="0.2"/>
    <row r="222" s="133" customFormat="1" x14ac:dyDescent="0.2"/>
    <row r="223" s="133" customFormat="1" x14ac:dyDescent="0.2"/>
    <row r="224" s="133" customFormat="1" x14ac:dyDescent="0.2"/>
    <row r="225" s="133" customFormat="1" x14ac:dyDescent="0.2"/>
    <row r="226" s="133" customFormat="1" x14ac:dyDescent="0.2"/>
    <row r="227" s="133" customFormat="1" x14ac:dyDescent="0.2"/>
    <row r="228" s="133" customFormat="1" x14ac:dyDescent="0.2"/>
    <row r="229" s="133" customFormat="1" x14ac:dyDescent="0.2"/>
    <row r="230" s="133" customFormat="1" x14ac:dyDescent="0.2"/>
    <row r="231" s="133" customFormat="1" x14ac:dyDescent="0.2"/>
    <row r="232" s="133" customFormat="1" x14ac:dyDescent="0.2"/>
    <row r="233" s="133" customFormat="1" x14ac:dyDescent="0.2"/>
    <row r="234" s="133" customFormat="1" x14ac:dyDescent="0.2"/>
    <row r="235" s="133" customFormat="1" x14ac:dyDescent="0.2"/>
    <row r="236" s="133" customFormat="1" x14ac:dyDescent="0.2"/>
    <row r="237" s="133" customFormat="1" x14ac:dyDescent="0.2"/>
    <row r="238" s="133" customFormat="1" x14ac:dyDescent="0.2"/>
    <row r="239" s="133" customFormat="1" x14ac:dyDescent="0.2"/>
    <row r="240" s="133" customFormat="1" x14ac:dyDescent="0.2"/>
    <row r="241" s="133" customFormat="1" x14ac:dyDescent="0.2"/>
    <row r="242" s="133" customFormat="1" x14ac:dyDescent="0.2"/>
    <row r="243" s="133" customFormat="1" x14ac:dyDescent="0.2"/>
    <row r="244" s="133" customFormat="1" x14ac:dyDescent="0.2"/>
    <row r="245" s="133" customFormat="1" x14ac:dyDescent="0.2"/>
    <row r="246" s="133" customFormat="1" x14ac:dyDescent="0.2"/>
    <row r="247" s="133" customFormat="1" x14ac:dyDescent="0.2"/>
    <row r="248" s="133" customFormat="1" x14ac:dyDescent="0.2"/>
    <row r="249" s="133" customFormat="1" x14ac:dyDescent="0.2"/>
    <row r="250" s="133" customFormat="1" x14ac:dyDescent="0.2"/>
    <row r="251" s="133" customFormat="1" x14ac:dyDescent="0.2"/>
    <row r="252" s="133" customFormat="1" x14ac:dyDescent="0.2"/>
    <row r="253" s="133" customFormat="1" x14ac:dyDescent="0.2"/>
    <row r="254" s="133" customFormat="1" x14ac:dyDescent="0.2"/>
    <row r="255" s="133" customFormat="1" x14ac:dyDescent="0.2"/>
    <row r="256" s="133" customFormat="1" x14ac:dyDescent="0.2"/>
    <row r="257" s="133" customFormat="1" x14ac:dyDescent="0.2"/>
    <row r="258" s="133" customFormat="1" x14ac:dyDescent="0.2"/>
    <row r="259" s="133" customFormat="1" x14ac:dyDescent="0.2"/>
    <row r="260" s="133" customFormat="1" x14ac:dyDescent="0.2"/>
    <row r="261" s="133" customFormat="1" x14ac:dyDescent="0.2"/>
    <row r="262" s="133" customFormat="1" x14ac:dyDescent="0.2"/>
    <row r="263" s="133" customFormat="1" x14ac:dyDescent="0.2"/>
    <row r="264" s="133" customFormat="1" x14ac:dyDescent="0.2"/>
    <row r="265" s="133" customFormat="1" x14ac:dyDescent="0.2"/>
    <row r="266" s="133" customFormat="1" x14ac:dyDescent="0.2"/>
    <row r="267" s="133" customFormat="1" x14ac:dyDescent="0.2"/>
    <row r="268" s="133" customFormat="1" x14ac:dyDescent="0.2"/>
    <row r="269" s="133" customFormat="1" x14ac:dyDescent="0.2"/>
    <row r="270" s="133" customFormat="1" x14ac:dyDescent="0.2"/>
    <row r="271" s="133" customFormat="1" x14ac:dyDescent="0.2"/>
    <row r="272" s="133" customFormat="1" x14ac:dyDescent="0.2"/>
    <row r="273" s="133" customFormat="1" x14ac:dyDescent="0.2"/>
    <row r="274" s="133" customFormat="1" x14ac:dyDescent="0.2"/>
    <row r="275" s="133" customFormat="1" x14ac:dyDescent="0.2"/>
    <row r="276" s="133" customFormat="1" x14ac:dyDescent="0.2"/>
    <row r="277" s="133" customFormat="1" x14ac:dyDescent="0.2"/>
    <row r="278" s="133" customFormat="1" x14ac:dyDescent="0.2"/>
    <row r="279" s="133" customFormat="1" x14ac:dyDescent="0.2"/>
    <row r="280" s="133" customFormat="1" x14ac:dyDescent="0.2"/>
    <row r="281" s="133" customFormat="1" x14ac:dyDescent="0.2"/>
    <row r="282" s="133" customFormat="1" x14ac:dyDescent="0.2"/>
    <row r="283" s="133" customFormat="1" x14ac:dyDescent="0.2"/>
    <row r="284" s="133" customFormat="1" x14ac:dyDescent="0.2"/>
    <row r="285" s="133" customFormat="1" x14ac:dyDescent="0.2"/>
    <row r="286" s="133" customFormat="1" x14ac:dyDescent="0.2"/>
    <row r="287" s="133" customFormat="1" x14ac:dyDescent="0.2"/>
    <row r="288" s="133" customFormat="1" x14ac:dyDescent="0.2"/>
    <row r="289" s="133" customFormat="1" x14ac:dyDescent="0.2"/>
    <row r="290" s="133" customFormat="1" x14ac:dyDescent="0.2"/>
    <row r="291" s="133" customFormat="1" x14ac:dyDescent="0.2"/>
    <row r="292" s="133" customFormat="1" x14ac:dyDescent="0.2"/>
    <row r="293" s="133" customFormat="1" x14ac:dyDescent="0.2"/>
    <row r="294" s="133" customFormat="1" x14ac:dyDescent="0.2"/>
    <row r="295" s="133" customFormat="1" x14ac:dyDescent="0.2"/>
    <row r="296" s="133" customFormat="1" x14ac:dyDescent="0.2"/>
    <row r="297" s="133" customFormat="1" x14ac:dyDescent="0.2"/>
    <row r="298" s="133" customFormat="1" x14ac:dyDescent="0.2"/>
    <row r="299" s="133" customFormat="1" x14ac:dyDescent="0.2"/>
    <row r="300" s="133" customFormat="1" x14ac:dyDescent="0.2"/>
    <row r="301" s="133" customFormat="1" x14ac:dyDescent="0.2"/>
    <row r="302" s="133" customFormat="1" x14ac:dyDescent="0.2"/>
    <row r="303" s="133" customFormat="1" x14ac:dyDescent="0.2"/>
    <row r="304" s="133" customFormat="1" x14ac:dyDescent="0.2"/>
    <row r="305" s="133" customFormat="1" x14ac:dyDescent="0.2"/>
    <row r="306" s="133" customFormat="1" x14ac:dyDescent="0.2"/>
    <row r="307" s="133" customFormat="1" x14ac:dyDescent="0.2"/>
    <row r="308" s="133" customFormat="1" x14ac:dyDescent="0.2"/>
    <row r="309" s="133" customFormat="1" x14ac:dyDescent="0.2"/>
    <row r="310" s="133" customFormat="1" x14ac:dyDescent="0.2"/>
    <row r="311" s="133" customFormat="1" x14ac:dyDescent="0.2"/>
    <row r="312" s="133" customFormat="1" x14ac:dyDescent="0.2"/>
    <row r="313" s="133" customFormat="1" x14ac:dyDescent="0.2"/>
    <row r="314" s="133" customFormat="1" x14ac:dyDescent="0.2"/>
    <row r="315" s="133" customFormat="1" x14ac:dyDescent="0.2"/>
    <row r="316" s="133" customFormat="1" x14ac:dyDescent="0.2"/>
    <row r="317" s="133" customFormat="1" x14ac:dyDescent="0.2"/>
    <row r="318" s="133" customFormat="1" x14ac:dyDescent="0.2"/>
    <row r="319" s="133" customFormat="1" x14ac:dyDescent="0.2"/>
    <row r="320" s="133" customFormat="1" x14ac:dyDescent="0.2"/>
    <row r="321" s="133" customFormat="1" x14ac:dyDescent="0.2"/>
    <row r="322" s="133" customFormat="1" x14ac:dyDescent="0.2"/>
    <row r="323" s="133" customFormat="1" x14ac:dyDescent="0.2"/>
    <row r="324" s="133" customFormat="1" x14ac:dyDescent="0.2"/>
    <row r="325" s="133" customFormat="1" x14ac:dyDescent="0.2"/>
    <row r="326" s="133" customFormat="1" x14ac:dyDescent="0.2"/>
    <row r="327" s="133" customFormat="1" x14ac:dyDescent="0.2"/>
    <row r="328" s="133" customFormat="1" x14ac:dyDescent="0.2"/>
    <row r="329" s="133" customFormat="1" x14ac:dyDescent="0.2"/>
    <row r="330" s="133" customFormat="1" x14ac:dyDescent="0.2"/>
    <row r="331" s="133" customFormat="1" x14ac:dyDescent="0.2"/>
    <row r="332" s="133" customFormat="1" x14ac:dyDescent="0.2"/>
    <row r="333" s="133" customFormat="1" x14ac:dyDescent="0.2"/>
    <row r="334" s="133" customFormat="1" x14ac:dyDescent="0.2"/>
    <row r="335" s="133" customFormat="1" x14ac:dyDescent="0.2"/>
    <row r="336" s="133" customFormat="1" x14ac:dyDescent="0.2"/>
    <row r="337" s="133" customFormat="1" x14ac:dyDescent="0.2"/>
    <row r="338" s="133" customFormat="1" x14ac:dyDescent="0.2"/>
    <row r="339" s="133" customFormat="1" x14ac:dyDescent="0.2"/>
    <row r="340" s="133" customFormat="1" x14ac:dyDescent="0.2"/>
    <row r="341" s="133" customFormat="1" x14ac:dyDescent="0.2"/>
    <row r="342" s="133" customFormat="1" x14ac:dyDescent="0.2"/>
    <row r="343" s="133" customFormat="1" x14ac:dyDescent="0.2"/>
    <row r="344" s="133" customFormat="1" x14ac:dyDescent="0.2"/>
    <row r="345" s="133" customFormat="1" x14ac:dyDescent="0.2"/>
    <row r="346" s="133" customFormat="1" x14ac:dyDescent="0.2"/>
    <row r="347" s="133" customFormat="1" x14ac:dyDescent="0.2"/>
    <row r="348" s="133" customFormat="1" x14ac:dyDescent="0.2"/>
    <row r="349" s="133" customFormat="1" x14ac:dyDescent="0.2"/>
    <row r="350" s="133" customFormat="1" x14ac:dyDescent="0.2"/>
    <row r="351" s="133" customFormat="1" x14ac:dyDescent="0.2"/>
    <row r="352" s="133" customFormat="1" x14ac:dyDescent="0.2"/>
    <row r="353" s="133" customFormat="1" x14ac:dyDescent="0.2"/>
    <row r="354" s="133" customFormat="1" x14ac:dyDescent="0.2"/>
    <row r="355" s="133" customFormat="1" x14ac:dyDescent="0.2"/>
    <row r="356" s="133" customFormat="1" x14ac:dyDescent="0.2"/>
    <row r="357" s="133" customFormat="1" x14ac:dyDescent="0.2"/>
    <row r="358" s="133" customFormat="1" x14ac:dyDescent="0.2"/>
    <row r="359" s="133" customFormat="1" x14ac:dyDescent="0.2"/>
    <row r="360" s="133" customFormat="1" x14ac:dyDescent="0.2"/>
    <row r="361" s="133" customFormat="1" x14ac:dyDescent="0.2"/>
    <row r="362" s="133" customFormat="1" x14ac:dyDescent="0.2"/>
    <row r="363" s="133" customFormat="1" x14ac:dyDescent="0.2"/>
    <row r="364" s="133" customFormat="1" x14ac:dyDescent="0.2"/>
    <row r="365" s="133" customFormat="1" x14ac:dyDescent="0.2"/>
    <row r="366" s="133" customFormat="1" x14ac:dyDescent="0.2"/>
    <row r="367" s="133" customFormat="1" x14ac:dyDescent="0.2"/>
    <row r="368" s="133" customFormat="1" x14ac:dyDescent="0.2"/>
    <row r="369" s="133" customFormat="1" x14ac:dyDescent="0.2"/>
    <row r="370" s="133" customFormat="1" x14ac:dyDescent="0.2"/>
    <row r="371" s="133" customFormat="1" x14ac:dyDescent="0.2"/>
    <row r="372" s="133" customFormat="1" x14ac:dyDescent="0.2"/>
    <row r="373" s="133" customFormat="1" x14ac:dyDescent="0.2"/>
    <row r="374" s="133" customFormat="1" x14ac:dyDescent="0.2"/>
    <row r="375" s="133" customFormat="1" x14ac:dyDescent="0.2"/>
    <row r="376" s="133" customFormat="1" x14ac:dyDescent="0.2"/>
    <row r="377" s="133" customFormat="1" x14ac:dyDescent="0.2"/>
    <row r="378" s="133" customFormat="1" x14ac:dyDescent="0.2"/>
    <row r="379" s="133" customFormat="1" x14ac:dyDescent="0.2"/>
    <row r="380" s="133" customFormat="1" x14ac:dyDescent="0.2"/>
    <row r="381" s="133" customFormat="1" x14ac:dyDescent="0.2"/>
    <row r="382" s="133" customFormat="1" x14ac:dyDescent="0.2"/>
    <row r="383" s="133" customFormat="1" x14ac:dyDescent="0.2"/>
    <row r="384" s="133" customFormat="1" x14ac:dyDescent="0.2"/>
    <row r="385" s="133" customFormat="1" x14ac:dyDescent="0.2"/>
    <row r="386" s="133" customFormat="1" x14ac:dyDescent="0.2"/>
    <row r="387" s="133" customFormat="1" x14ac:dyDescent="0.2"/>
    <row r="388" s="133" customFormat="1" x14ac:dyDescent="0.2"/>
    <row r="389" s="133" customFormat="1" x14ac:dyDescent="0.2"/>
    <row r="390" s="133" customFormat="1" x14ac:dyDescent="0.2"/>
    <row r="391" s="133" customFormat="1" x14ac:dyDescent="0.2"/>
    <row r="392" s="133" customFormat="1" x14ac:dyDescent="0.2"/>
    <row r="393" s="133" customFormat="1" x14ac:dyDescent="0.2"/>
    <row r="394" s="133" customFormat="1" x14ac:dyDescent="0.2"/>
    <row r="395" s="133" customFormat="1" x14ac:dyDescent="0.2"/>
    <row r="396" s="133" customFormat="1" x14ac:dyDescent="0.2"/>
    <row r="397" s="133" customFormat="1" x14ac:dyDescent="0.2"/>
    <row r="398" s="133" customFormat="1" x14ac:dyDescent="0.2"/>
    <row r="399" s="133" customFormat="1" x14ac:dyDescent="0.2"/>
    <row r="400" s="133" customFormat="1" x14ac:dyDescent="0.2"/>
    <row r="401" s="133" customFormat="1" x14ac:dyDescent="0.2"/>
    <row r="402" s="133" customFormat="1" x14ac:dyDescent="0.2"/>
    <row r="403" s="133" customFormat="1" x14ac:dyDescent="0.2"/>
    <row r="404" s="133" customFormat="1" x14ac:dyDescent="0.2"/>
    <row r="405" s="133" customFormat="1" x14ac:dyDescent="0.2"/>
    <row r="406" s="133" customFormat="1" x14ac:dyDescent="0.2"/>
    <row r="407" s="133" customFormat="1" x14ac:dyDescent="0.2"/>
    <row r="408" s="133" customFormat="1" x14ac:dyDescent="0.2"/>
    <row r="409" s="133" customFormat="1" x14ac:dyDescent="0.2"/>
    <row r="410" s="133" customFormat="1" x14ac:dyDescent="0.2"/>
    <row r="411" s="133" customFormat="1" x14ac:dyDescent="0.2"/>
    <row r="412" s="133" customFormat="1" x14ac:dyDescent="0.2"/>
    <row r="413" s="133" customFormat="1" x14ac:dyDescent="0.2"/>
    <row r="414" s="133" customFormat="1" x14ac:dyDescent="0.2"/>
    <row r="415" s="133" customFormat="1" x14ac:dyDescent="0.2"/>
    <row r="416" s="133" customFormat="1" x14ac:dyDescent="0.2"/>
    <row r="417" s="133" customFormat="1" x14ac:dyDescent="0.2"/>
    <row r="418" s="133" customFormat="1" x14ac:dyDescent="0.2"/>
    <row r="419" s="133" customFormat="1" x14ac:dyDescent="0.2"/>
    <row r="420" s="133" customFormat="1" x14ac:dyDescent="0.2"/>
    <row r="421" s="133" customFormat="1" x14ac:dyDescent="0.2"/>
    <row r="422" s="133" customFormat="1" x14ac:dyDescent="0.2"/>
    <row r="423" s="133" customFormat="1" x14ac:dyDescent="0.2"/>
    <row r="424" s="133" customFormat="1" x14ac:dyDescent="0.2"/>
    <row r="425" s="133" customFormat="1" x14ac:dyDescent="0.2"/>
    <row r="426" s="133" customFormat="1" x14ac:dyDescent="0.2"/>
    <row r="427" s="133" customFormat="1" x14ac:dyDescent="0.2"/>
    <row r="428" s="133" customFormat="1" x14ac:dyDescent="0.2"/>
    <row r="429" s="133" customFormat="1" x14ac:dyDescent="0.2"/>
    <row r="430" s="133" customFormat="1" x14ac:dyDescent="0.2"/>
    <row r="431" s="133" customFormat="1" x14ac:dyDescent="0.2"/>
    <row r="432" s="133" customFormat="1" x14ac:dyDescent="0.2"/>
    <row r="433" s="133" customFormat="1" x14ac:dyDescent="0.2"/>
    <row r="434" s="133" customFormat="1" x14ac:dyDescent="0.2"/>
    <row r="435" s="133" customFormat="1" x14ac:dyDescent="0.2"/>
    <row r="436" s="133" customFormat="1" x14ac:dyDescent="0.2"/>
    <row r="437" s="133" customFormat="1" x14ac:dyDescent="0.2"/>
    <row r="438" s="133" customFormat="1" x14ac:dyDescent="0.2"/>
    <row r="439" s="133" customFormat="1" x14ac:dyDescent="0.2"/>
    <row r="440" s="133" customFormat="1" x14ac:dyDescent="0.2"/>
    <row r="441" s="133" customFormat="1" x14ac:dyDescent="0.2"/>
    <row r="442" s="133" customFormat="1" x14ac:dyDescent="0.2"/>
    <row r="443" s="133" customFormat="1" x14ac:dyDescent="0.2"/>
    <row r="444" s="133" customFormat="1" x14ac:dyDescent="0.2"/>
    <row r="445" s="133" customFormat="1" x14ac:dyDescent="0.2"/>
    <row r="446" s="133" customFormat="1" x14ac:dyDescent="0.2"/>
    <row r="447" s="133" customFormat="1" x14ac:dyDescent="0.2"/>
    <row r="448" s="133" customFormat="1" x14ac:dyDescent="0.2"/>
    <row r="449" s="133" customFormat="1" x14ac:dyDescent="0.2"/>
    <row r="450" s="133" customFormat="1" x14ac:dyDescent="0.2"/>
    <row r="451" s="133" customFormat="1" x14ac:dyDescent="0.2"/>
    <row r="452" s="133" customFormat="1" x14ac:dyDescent="0.2"/>
    <row r="453" s="133" customFormat="1" x14ac:dyDescent="0.2"/>
    <row r="454" s="133" customFormat="1" x14ac:dyDescent="0.2"/>
    <row r="455" s="133" customFormat="1" x14ac:dyDescent="0.2"/>
    <row r="456" s="133" customFormat="1" x14ac:dyDescent="0.2"/>
    <row r="457" s="133" customFormat="1" x14ac:dyDescent="0.2"/>
    <row r="458" s="133" customFormat="1" x14ac:dyDescent="0.2"/>
    <row r="459" s="133" customFormat="1" x14ac:dyDescent="0.2"/>
    <row r="460" s="133" customFormat="1" x14ac:dyDescent="0.2"/>
    <row r="461" s="133" customFormat="1" x14ac:dyDescent="0.2"/>
    <row r="462" s="133" customFormat="1" x14ac:dyDescent="0.2"/>
    <row r="463" s="133" customFormat="1" x14ac:dyDescent="0.2"/>
    <row r="464" s="133" customFormat="1" x14ac:dyDescent="0.2"/>
    <row r="465" s="133" customFormat="1" x14ac:dyDescent="0.2"/>
    <row r="466" s="133" customFormat="1" x14ac:dyDescent="0.2"/>
    <row r="467" s="133" customFormat="1" x14ac:dyDescent="0.2"/>
    <row r="468" s="133" customFormat="1" x14ac:dyDescent="0.2"/>
    <row r="469" s="133" customFormat="1" x14ac:dyDescent="0.2"/>
    <row r="470" s="133" customFormat="1" x14ac:dyDescent="0.2"/>
    <row r="471" s="133" customFormat="1" x14ac:dyDescent="0.2"/>
    <row r="472" s="133" customFormat="1" x14ac:dyDescent="0.2"/>
    <row r="473" s="133" customFormat="1" x14ac:dyDescent="0.2"/>
    <row r="474" s="133" customFormat="1" x14ac:dyDescent="0.2"/>
    <row r="475" s="133" customFormat="1" x14ac:dyDescent="0.2"/>
    <row r="476" s="133" customFormat="1" x14ac:dyDescent="0.2"/>
    <row r="477" s="133" customFormat="1" x14ac:dyDescent="0.2"/>
    <row r="478" s="133" customFormat="1" x14ac:dyDescent="0.2"/>
    <row r="479" s="133" customFormat="1" x14ac:dyDescent="0.2"/>
    <row r="480" s="133" customFormat="1" x14ac:dyDescent="0.2"/>
    <row r="481" s="133" customFormat="1" x14ac:dyDescent="0.2"/>
    <row r="482" s="133" customFormat="1" x14ac:dyDescent="0.2"/>
    <row r="483" s="133" customFormat="1" x14ac:dyDescent="0.2"/>
    <row r="484" s="133" customFormat="1" x14ac:dyDescent="0.2"/>
    <row r="485" s="133" customFormat="1" x14ac:dyDescent="0.2"/>
    <row r="486" s="133" customFormat="1" x14ac:dyDescent="0.2"/>
    <row r="487" s="133" customFormat="1" x14ac:dyDescent="0.2"/>
    <row r="488" s="133" customFormat="1" x14ac:dyDescent="0.2"/>
    <row r="489" s="133" customFormat="1" x14ac:dyDescent="0.2"/>
    <row r="490" s="133" customFormat="1" x14ac:dyDescent="0.2"/>
  </sheetData>
  <mergeCells count="3">
    <mergeCell ref="A1:O1"/>
    <mergeCell ref="A23:O23"/>
    <mergeCell ref="A24:O24"/>
  </mergeCells>
  <phoneticPr fontId="8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7"/>
  <sheetViews>
    <sheetView workbookViewId="0">
      <selection activeCell="H202" sqref="H202"/>
    </sheetView>
  </sheetViews>
  <sheetFormatPr defaultRowHeight="12.75" x14ac:dyDescent="0.2"/>
  <cols>
    <col min="15" max="15" width="11.7109375" customWidth="1"/>
    <col min="16" max="71" width="9.140625" style="133"/>
  </cols>
  <sheetData>
    <row r="1" spans="1:15" ht="23.25" x14ac:dyDescent="0.35">
      <c r="A1" s="213" t="s">
        <v>41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</row>
    <row r="2" spans="1:15" ht="20.25" x14ac:dyDescent="0.3">
      <c r="A2" s="216" t="s">
        <v>36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17"/>
    </row>
    <row r="3" spans="1:15" ht="20.25" x14ac:dyDescent="0.3">
      <c r="A3" s="216" t="s">
        <v>77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217"/>
    </row>
    <row r="4" spans="1:15" ht="20.25" x14ac:dyDescent="0.3">
      <c r="A4" s="216" t="s">
        <v>78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217"/>
    </row>
    <row r="5" spans="1:15" x14ac:dyDescent="0.2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</row>
    <row r="6" spans="1:15" ht="20.25" x14ac:dyDescent="0.3">
      <c r="A6" s="218" t="s">
        <v>50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20"/>
    </row>
    <row r="7" spans="1:15" ht="20.25" x14ac:dyDescent="0.3">
      <c r="A7" s="221" t="s">
        <v>37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20"/>
    </row>
    <row r="8" spans="1:15" ht="20.25" x14ac:dyDescent="0.3">
      <c r="A8" s="221" t="s">
        <v>38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20"/>
    </row>
    <row r="9" spans="1:15" ht="20.25" x14ac:dyDescent="0.3">
      <c r="A9" s="140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</row>
    <row r="10" spans="1:15" ht="20.25" x14ac:dyDescent="0.3">
      <c r="A10" s="141"/>
      <c r="B10" s="142"/>
      <c r="C10" s="142"/>
      <c r="D10" s="173" t="s">
        <v>39</v>
      </c>
      <c r="E10" s="173"/>
      <c r="F10" s="173"/>
      <c r="G10" s="173"/>
      <c r="H10" s="173"/>
      <c r="I10" s="173"/>
      <c r="J10" s="173"/>
      <c r="K10" s="173"/>
      <c r="L10" s="173"/>
      <c r="M10" s="143"/>
      <c r="N10" s="143"/>
      <c r="O10" s="144"/>
    </row>
    <row r="11" spans="1:15" x14ac:dyDescent="0.2">
      <c r="A11" s="14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46"/>
    </row>
    <row r="12" spans="1:15" x14ac:dyDescent="0.2">
      <c r="A12" s="14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146"/>
    </row>
    <row r="13" spans="1:15" x14ac:dyDescent="0.2">
      <c r="A13" s="145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146"/>
    </row>
    <row r="14" spans="1:15" x14ac:dyDescent="0.2">
      <c r="A14" s="145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146"/>
    </row>
    <row r="15" spans="1:15" x14ac:dyDescent="0.2">
      <c r="A15" s="145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146"/>
    </row>
    <row r="16" spans="1:15" x14ac:dyDescent="0.2">
      <c r="A16" s="145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146"/>
    </row>
    <row r="17" spans="1:15" x14ac:dyDescent="0.2">
      <c r="A17" s="145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146"/>
    </row>
    <row r="18" spans="1:15" x14ac:dyDescent="0.2">
      <c r="A18" s="145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146"/>
    </row>
    <row r="19" spans="1:15" x14ac:dyDescent="0.2">
      <c r="A19" s="145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46"/>
    </row>
    <row r="20" spans="1:15" x14ac:dyDescent="0.2">
      <c r="A20" s="145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146"/>
    </row>
    <row r="21" spans="1:15" x14ac:dyDescent="0.2">
      <c r="A21" s="145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146"/>
    </row>
    <row r="22" spans="1:15" x14ac:dyDescent="0.2">
      <c r="A22" s="145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146"/>
    </row>
    <row r="23" spans="1:15" x14ac:dyDescent="0.2">
      <c r="A23" s="145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146"/>
    </row>
    <row r="24" spans="1:15" x14ac:dyDescent="0.2">
      <c r="A24" s="145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146"/>
    </row>
    <row r="25" spans="1:15" x14ac:dyDescent="0.2">
      <c r="A25" s="145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146"/>
    </row>
    <row r="26" spans="1:15" x14ac:dyDescent="0.2">
      <c r="A26" s="145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146"/>
    </row>
    <row r="27" spans="1:15" x14ac:dyDescent="0.2">
      <c r="A27" s="145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146"/>
    </row>
    <row r="28" spans="1:15" x14ac:dyDescent="0.2">
      <c r="A28" s="145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146"/>
    </row>
    <row r="29" spans="1:15" x14ac:dyDescent="0.2">
      <c r="A29" s="145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146"/>
    </row>
    <row r="30" spans="1:15" x14ac:dyDescent="0.2">
      <c r="A30" s="145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146"/>
    </row>
    <row r="31" spans="1:15" x14ac:dyDescent="0.2">
      <c r="A31" s="145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146"/>
    </row>
    <row r="32" spans="1:15" x14ac:dyDescent="0.2">
      <c r="A32" s="145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146"/>
    </row>
    <row r="33" spans="1:15" x14ac:dyDescent="0.2">
      <c r="A33" s="145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146"/>
    </row>
    <row r="34" spans="1:15" x14ac:dyDescent="0.2">
      <c r="A34" s="145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146"/>
    </row>
    <row r="35" spans="1:15" x14ac:dyDescent="0.2">
      <c r="A35" s="145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46"/>
    </row>
    <row r="36" spans="1:15" x14ac:dyDescent="0.2">
      <c r="A36" s="145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146"/>
    </row>
    <row r="37" spans="1:15" x14ac:dyDescent="0.2">
      <c r="A37" s="145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146"/>
    </row>
    <row r="38" spans="1:15" x14ac:dyDescent="0.2">
      <c r="A38" s="145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146"/>
    </row>
    <row r="39" spans="1:15" x14ac:dyDescent="0.2">
      <c r="A39" s="145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146"/>
    </row>
    <row r="40" spans="1:15" x14ac:dyDescent="0.2">
      <c r="A40" s="145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146"/>
    </row>
    <row r="41" spans="1:15" x14ac:dyDescent="0.2">
      <c r="A41" s="145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146"/>
    </row>
    <row r="42" spans="1:15" ht="13.5" thickBot="1" x14ac:dyDescent="0.25">
      <c r="A42" s="147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48"/>
    </row>
    <row r="43" spans="1:15" ht="21" thickBot="1" x14ac:dyDescent="0.35">
      <c r="A43" s="147"/>
      <c r="B43" s="105"/>
      <c r="C43" s="172" t="s">
        <v>40</v>
      </c>
      <c r="D43" s="172"/>
      <c r="E43" s="172"/>
      <c r="F43" s="172"/>
      <c r="G43" s="105"/>
      <c r="H43" s="127"/>
      <c r="I43" s="149" t="s">
        <v>4</v>
      </c>
      <c r="J43" s="112" t="str">
        <f>IF(H43="","",IF(H43=100,"CERTO","ERRADO"))</f>
        <v/>
      </c>
      <c r="K43" s="105"/>
      <c r="L43" s="105"/>
      <c r="M43" s="105"/>
      <c r="N43" s="105"/>
      <c r="O43" s="148"/>
    </row>
    <row r="44" spans="1:15" x14ac:dyDescent="0.2">
      <c r="A44" s="147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48"/>
    </row>
    <row r="45" spans="1:15" x14ac:dyDescent="0.2">
      <c r="A45" s="150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51"/>
    </row>
    <row r="46" spans="1:15" x14ac:dyDescent="0.2">
      <c r="A46" s="150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51"/>
    </row>
    <row r="47" spans="1:15" x14ac:dyDescent="0.2">
      <c r="A47" s="150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51"/>
    </row>
    <row r="48" spans="1:15" ht="20.25" x14ac:dyDescent="0.3">
      <c r="A48" s="152"/>
      <c r="B48" s="153"/>
      <c r="C48" s="153"/>
      <c r="D48" s="173" t="s">
        <v>43</v>
      </c>
      <c r="E48" s="173"/>
      <c r="F48" s="173"/>
      <c r="G48" s="173"/>
      <c r="H48" s="173"/>
      <c r="I48" s="173"/>
      <c r="J48" s="173"/>
      <c r="K48" s="173"/>
      <c r="L48" s="173"/>
      <c r="M48" s="153"/>
      <c r="N48" s="153"/>
      <c r="O48" s="144"/>
    </row>
    <row r="49" spans="1:15" x14ac:dyDescent="0.2">
      <c r="A49" s="145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146"/>
    </row>
    <row r="50" spans="1:15" x14ac:dyDescent="0.2">
      <c r="A50" s="145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146"/>
    </row>
    <row r="51" spans="1:15" x14ac:dyDescent="0.2">
      <c r="A51" s="145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146"/>
    </row>
    <row r="52" spans="1:15" x14ac:dyDescent="0.2">
      <c r="A52" s="145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146"/>
    </row>
    <row r="53" spans="1:15" hidden="1" x14ac:dyDescent="0.2">
      <c r="A53" s="145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146"/>
    </row>
    <row r="54" spans="1:15" hidden="1" x14ac:dyDescent="0.2">
      <c r="A54" s="145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146"/>
    </row>
    <row r="55" spans="1:15" x14ac:dyDescent="0.2">
      <c r="A55" s="145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146"/>
    </row>
    <row r="56" spans="1:15" x14ac:dyDescent="0.2">
      <c r="A56" s="145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146"/>
    </row>
    <row r="57" spans="1:15" x14ac:dyDescent="0.2">
      <c r="A57" s="145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146"/>
    </row>
    <row r="58" spans="1:15" x14ac:dyDescent="0.2">
      <c r="A58" s="145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146"/>
    </row>
    <row r="59" spans="1:15" x14ac:dyDescent="0.2">
      <c r="A59" s="145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146"/>
    </row>
    <row r="60" spans="1:15" x14ac:dyDescent="0.2">
      <c r="A60" s="145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146"/>
    </row>
    <row r="61" spans="1:15" x14ac:dyDescent="0.2">
      <c r="A61" s="145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146"/>
    </row>
    <row r="62" spans="1:15" x14ac:dyDescent="0.2">
      <c r="A62" s="145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146"/>
    </row>
    <row r="63" spans="1:15" x14ac:dyDescent="0.2">
      <c r="A63" s="145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146"/>
    </row>
    <row r="64" spans="1:15" x14ac:dyDescent="0.2">
      <c r="A64" s="145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146"/>
    </row>
    <row r="65" spans="1:15" x14ac:dyDescent="0.2">
      <c r="A65" s="145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146"/>
    </row>
    <row r="66" spans="1:15" x14ac:dyDescent="0.2">
      <c r="A66" s="145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146"/>
    </row>
    <row r="67" spans="1:15" x14ac:dyDescent="0.2">
      <c r="A67" s="145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146"/>
    </row>
    <row r="68" spans="1:15" x14ac:dyDescent="0.2">
      <c r="A68" s="145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146"/>
    </row>
    <row r="69" spans="1:15" x14ac:dyDescent="0.2">
      <c r="A69" s="145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146"/>
    </row>
    <row r="70" spans="1:15" x14ac:dyDescent="0.2">
      <c r="A70" s="145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146"/>
    </row>
    <row r="71" spans="1:15" x14ac:dyDescent="0.2">
      <c r="A71" s="145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146"/>
    </row>
    <row r="72" spans="1:15" x14ac:dyDescent="0.2">
      <c r="A72" s="145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146"/>
    </row>
    <row r="73" spans="1:15" x14ac:dyDescent="0.2">
      <c r="A73" s="145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146"/>
    </row>
    <row r="74" spans="1:15" x14ac:dyDescent="0.2">
      <c r="A74" s="145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146"/>
    </row>
    <row r="75" spans="1:15" x14ac:dyDescent="0.2">
      <c r="A75" s="145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146"/>
    </row>
    <row r="76" spans="1:15" x14ac:dyDescent="0.2">
      <c r="A76" s="145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146"/>
    </row>
    <row r="77" spans="1:15" x14ac:dyDescent="0.2">
      <c r="A77" s="145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146"/>
    </row>
    <row r="78" spans="1:15" x14ac:dyDescent="0.2">
      <c r="A78" s="145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146"/>
    </row>
    <row r="79" spans="1:15" x14ac:dyDescent="0.2">
      <c r="A79" s="145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146"/>
    </row>
    <row r="80" spans="1:15" x14ac:dyDescent="0.2">
      <c r="A80" s="145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146"/>
    </row>
    <row r="81" spans="1:254" x14ac:dyDescent="0.2">
      <c r="A81" s="145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146"/>
    </row>
    <row r="82" spans="1:254" x14ac:dyDescent="0.2">
      <c r="A82" s="145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146"/>
    </row>
    <row r="83" spans="1:254" x14ac:dyDescent="0.2">
      <c r="A83" s="145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146"/>
    </row>
    <row r="84" spans="1:254" x14ac:dyDescent="0.2">
      <c r="A84" s="145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146"/>
    </row>
    <row r="85" spans="1:254" x14ac:dyDescent="0.2">
      <c r="A85" s="145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14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S85" s="106"/>
      <c r="FT85" s="106"/>
      <c r="FU85" s="106"/>
      <c r="FV85" s="106"/>
      <c r="FW85" s="106"/>
      <c r="FX85" s="106"/>
      <c r="FY85" s="106"/>
      <c r="FZ85" s="106"/>
      <c r="GA85" s="106"/>
      <c r="GB85" s="106"/>
      <c r="GC85" s="106"/>
      <c r="GD85" s="106"/>
      <c r="GE85" s="106"/>
      <c r="GF85" s="106"/>
      <c r="GG85" s="106"/>
      <c r="GH85" s="106"/>
      <c r="GI85" s="106"/>
      <c r="GJ85" s="106"/>
      <c r="GK85" s="106"/>
      <c r="GL85" s="106"/>
      <c r="GM85" s="106"/>
      <c r="GN85" s="106"/>
      <c r="GO85" s="106"/>
      <c r="GP85" s="106"/>
      <c r="GQ85" s="106"/>
      <c r="GR85" s="106"/>
      <c r="GS85" s="106"/>
      <c r="GT85" s="106"/>
      <c r="GU85" s="106"/>
      <c r="GV85" s="106"/>
      <c r="GW85" s="106"/>
      <c r="GX85" s="106"/>
      <c r="GY85" s="106"/>
      <c r="GZ85" s="106"/>
      <c r="HA85" s="106"/>
      <c r="HB85" s="106"/>
      <c r="HC85" s="106"/>
      <c r="HD85" s="106"/>
      <c r="HE85" s="106"/>
      <c r="HF85" s="106"/>
      <c r="HG85" s="106"/>
      <c r="HH85" s="106"/>
      <c r="HI85" s="106"/>
      <c r="HJ85" s="106"/>
      <c r="HK85" s="106"/>
      <c r="HL85" s="106"/>
      <c r="HM85" s="106"/>
      <c r="HN85" s="106"/>
      <c r="HO85" s="106"/>
      <c r="HP85" s="106"/>
      <c r="HQ85" s="106"/>
      <c r="HR85" s="106"/>
      <c r="HS85" s="106"/>
      <c r="HT85" s="106"/>
      <c r="HU85" s="106"/>
      <c r="HV85" s="106"/>
      <c r="HW85" s="106"/>
      <c r="HX85" s="106"/>
      <c r="HY85" s="106"/>
      <c r="HZ85" s="106"/>
      <c r="IA85" s="106"/>
      <c r="IB85" s="106"/>
      <c r="IC85" s="106"/>
      <c r="ID85" s="106"/>
      <c r="IE85" s="106"/>
      <c r="IF85" s="106"/>
      <c r="IG85" s="106"/>
      <c r="IH85" s="106"/>
      <c r="II85" s="106"/>
      <c r="IJ85" s="106"/>
      <c r="IK85" s="106"/>
      <c r="IL85" s="106"/>
      <c r="IM85" s="106"/>
      <c r="IN85" s="106"/>
      <c r="IO85" s="106"/>
      <c r="IP85" s="106"/>
      <c r="IQ85" s="106"/>
      <c r="IR85" s="106"/>
      <c r="IS85" s="106"/>
      <c r="IT85" s="106"/>
    </row>
    <row r="86" spans="1:254" s="108" customFormat="1" ht="20.25" x14ac:dyDescent="0.3">
      <c r="A86" s="150"/>
      <c r="B86" s="107"/>
      <c r="C86" s="107"/>
      <c r="D86" s="107"/>
      <c r="E86" s="154"/>
      <c r="F86" s="154"/>
      <c r="G86" s="107"/>
      <c r="H86" s="107"/>
      <c r="I86" s="107"/>
      <c r="J86" s="107"/>
      <c r="K86" s="107"/>
      <c r="L86" s="107"/>
      <c r="M86" s="107"/>
      <c r="N86" s="107"/>
      <c r="O86" s="151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/>
      <c r="FU86" s="106"/>
      <c r="FV86" s="106"/>
      <c r="FW86" s="106"/>
      <c r="FX86" s="106"/>
      <c r="FY86" s="106"/>
      <c r="FZ86" s="106"/>
      <c r="GA86" s="106"/>
      <c r="GB86" s="106"/>
      <c r="GC86" s="106"/>
      <c r="GD86" s="106"/>
      <c r="GE86" s="106"/>
      <c r="GF86" s="106"/>
      <c r="GG86" s="106"/>
      <c r="GH86" s="106"/>
      <c r="GI86" s="106"/>
      <c r="GJ86" s="106"/>
      <c r="GK86" s="106"/>
      <c r="GL86" s="106"/>
      <c r="GM86" s="106"/>
      <c r="GN86" s="106"/>
      <c r="GO86" s="106"/>
      <c r="GP86" s="106"/>
      <c r="GQ86" s="106"/>
      <c r="GR86" s="106"/>
      <c r="GS86" s="106"/>
      <c r="GT86" s="106"/>
      <c r="GU86" s="106"/>
      <c r="GV86" s="106"/>
      <c r="GW86" s="106"/>
      <c r="GX86" s="106"/>
      <c r="GY86" s="106"/>
      <c r="GZ86" s="106"/>
      <c r="HA86" s="106"/>
      <c r="HB86" s="106"/>
      <c r="HC86" s="106"/>
      <c r="HD86" s="106"/>
      <c r="HE86" s="106"/>
      <c r="HF86" s="106"/>
      <c r="HG86" s="106"/>
      <c r="HH86" s="106"/>
      <c r="HI86" s="106"/>
      <c r="HJ86" s="106"/>
      <c r="HK86" s="106"/>
      <c r="HL86" s="106"/>
      <c r="HM86" s="106"/>
      <c r="HN86" s="106"/>
      <c r="HO86" s="106"/>
      <c r="HP86" s="106"/>
      <c r="HQ86" s="106"/>
      <c r="HR86" s="106"/>
      <c r="HS86" s="106"/>
      <c r="HT86" s="106"/>
      <c r="HU86" s="106"/>
      <c r="HV86" s="106"/>
      <c r="HW86" s="106"/>
      <c r="HX86" s="106"/>
      <c r="HY86" s="106"/>
      <c r="HZ86" s="106"/>
      <c r="IA86" s="106"/>
      <c r="IB86" s="106"/>
      <c r="IC86" s="106"/>
      <c r="ID86" s="106"/>
      <c r="IE86" s="106"/>
      <c r="IF86" s="106"/>
      <c r="IG86" s="106"/>
      <c r="IH86" s="106"/>
      <c r="II86" s="106"/>
      <c r="IJ86" s="106"/>
      <c r="IK86" s="106"/>
      <c r="IL86" s="106"/>
      <c r="IM86" s="106"/>
      <c r="IN86" s="106"/>
      <c r="IO86" s="106"/>
      <c r="IP86" s="106"/>
      <c r="IQ86" s="106"/>
      <c r="IR86" s="106"/>
      <c r="IS86" s="106"/>
      <c r="IT86" s="106"/>
    </row>
    <row r="87" spans="1:254" s="109" customFormat="1" ht="21" thickBot="1" x14ac:dyDescent="0.35">
      <c r="A87" s="216" t="s">
        <v>44</v>
      </c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105"/>
      <c r="O87" s="155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  <c r="FW87" s="106"/>
      <c r="FX87" s="106"/>
      <c r="FY87" s="106"/>
      <c r="FZ87" s="106"/>
      <c r="GA87" s="106"/>
      <c r="GB87" s="106"/>
      <c r="GC87" s="106"/>
      <c r="GD87" s="106"/>
      <c r="GE87" s="106"/>
      <c r="GF87" s="106"/>
      <c r="GG87" s="106"/>
      <c r="GH87" s="106"/>
      <c r="GI87" s="106"/>
      <c r="GJ87" s="106"/>
      <c r="GK87" s="106"/>
      <c r="GL87" s="106"/>
      <c r="GM87" s="106"/>
      <c r="GN87" s="106"/>
      <c r="GO87" s="106"/>
      <c r="GP87" s="106"/>
      <c r="GQ87" s="106"/>
      <c r="GR87" s="106"/>
      <c r="GS87" s="106"/>
      <c r="GT87" s="106"/>
      <c r="GU87" s="106"/>
      <c r="GV87" s="106"/>
      <c r="GW87" s="106"/>
      <c r="GX87" s="106"/>
      <c r="GY87" s="106"/>
      <c r="GZ87" s="106"/>
      <c r="HA87" s="106"/>
      <c r="HB87" s="106"/>
      <c r="HC87" s="106"/>
      <c r="HD87" s="106"/>
      <c r="HE87" s="106"/>
      <c r="HF87" s="106"/>
      <c r="HG87" s="106"/>
      <c r="HH87" s="106"/>
      <c r="HI87" s="106"/>
      <c r="HJ87" s="106"/>
      <c r="HK87" s="106"/>
      <c r="HL87" s="106"/>
      <c r="HM87" s="106"/>
      <c r="HN87" s="106"/>
      <c r="HO87" s="106"/>
      <c r="HP87" s="106"/>
      <c r="HQ87" s="106"/>
      <c r="HR87" s="106"/>
      <c r="HS87" s="106"/>
      <c r="HT87" s="106"/>
      <c r="HU87" s="106"/>
      <c r="HV87" s="106"/>
      <c r="HW87" s="106"/>
      <c r="HX87" s="106"/>
      <c r="HY87" s="106"/>
      <c r="HZ87" s="106"/>
      <c r="IA87" s="106"/>
      <c r="IB87" s="106"/>
      <c r="IC87" s="106"/>
      <c r="ID87" s="106"/>
      <c r="IE87" s="106"/>
      <c r="IF87" s="106"/>
      <c r="IG87" s="106"/>
      <c r="IH87" s="106"/>
      <c r="II87" s="106"/>
      <c r="IJ87" s="106"/>
      <c r="IK87" s="106"/>
      <c r="IL87" s="106"/>
      <c r="IM87" s="106"/>
      <c r="IN87" s="106"/>
      <c r="IO87" s="106"/>
      <c r="IP87" s="106"/>
      <c r="IQ87" s="106"/>
      <c r="IR87" s="106"/>
      <c r="IS87" s="106"/>
      <c r="IT87" s="106"/>
    </row>
    <row r="88" spans="1:254" s="108" customFormat="1" ht="24" thickBot="1" x14ac:dyDescent="0.4">
      <c r="A88" s="134"/>
      <c r="B88" s="105"/>
      <c r="C88" s="105"/>
      <c r="D88" s="128"/>
      <c r="E88" s="156" t="s">
        <v>45</v>
      </c>
      <c r="F88" s="105"/>
      <c r="G88" s="105"/>
      <c r="H88" s="112" t="str">
        <f>IF(D88="","",IF(D88=48,"CERTO","ERRADO"))</f>
        <v/>
      </c>
      <c r="I88" s="105"/>
      <c r="J88" s="105"/>
      <c r="K88" s="105"/>
      <c r="L88" s="105"/>
      <c r="M88" s="105"/>
      <c r="N88" s="105"/>
      <c r="O88" s="148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  <c r="FX88" s="106"/>
      <c r="FY88" s="106"/>
      <c r="FZ88" s="106"/>
      <c r="GA88" s="106"/>
      <c r="GB88" s="106"/>
      <c r="GC88" s="106"/>
      <c r="GD88" s="106"/>
      <c r="GE88" s="106"/>
      <c r="GF88" s="106"/>
      <c r="GG88" s="106"/>
      <c r="GH88" s="106"/>
      <c r="GI88" s="106"/>
      <c r="GJ88" s="106"/>
      <c r="GK88" s="106"/>
      <c r="GL88" s="106"/>
      <c r="GM88" s="106"/>
      <c r="GN88" s="106"/>
      <c r="GO88" s="106"/>
      <c r="GP88" s="106"/>
      <c r="GQ88" s="106"/>
      <c r="GR88" s="106"/>
      <c r="GS88" s="106"/>
      <c r="GT88" s="106"/>
      <c r="GU88" s="106"/>
      <c r="GV88" s="106"/>
      <c r="GW88" s="106"/>
      <c r="GX88" s="106"/>
      <c r="GY88" s="106"/>
      <c r="GZ88" s="106"/>
      <c r="HA88" s="106"/>
      <c r="HB88" s="106"/>
      <c r="HC88" s="106"/>
      <c r="HD88" s="106"/>
      <c r="HE88" s="106"/>
      <c r="HF88" s="106"/>
      <c r="HG88" s="106"/>
      <c r="HH88" s="106"/>
      <c r="HI88" s="106"/>
      <c r="HJ88" s="106"/>
      <c r="HK88" s="106"/>
      <c r="HL88" s="106"/>
      <c r="HM88" s="106"/>
      <c r="HN88" s="106"/>
      <c r="HO88" s="106"/>
      <c r="HP88" s="106"/>
      <c r="HQ88" s="106"/>
      <c r="HR88" s="106"/>
      <c r="HS88" s="106"/>
      <c r="HT88" s="106"/>
      <c r="HU88" s="106"/>
      <c r="HV88" s="106"/>
      <c r="HW88" s="106"/>
      <c r="HX88" s="106"/>
      <c r="HY88" s="106"/>
      <c r="HZ88" s="106"/>
      <c r="IA88" s="106"/>
      <c r="IB88" s="106"/>
      <c r="IC88" s="106"/>
      <c r="ID88" s="106"/>
      <c r="IE88" s="106"/>
      <c r="IF88" s="106"/>
      <c r="IG88" s="106"/>
      <c r="IH88" s="106"/>
      <c r="II88" s="106"/>
      <c r="IJ88" s="106"/>
      <c r="IK88" s="106"/>
      <c r="IL88" s="106"/>
      <c r="IM88" s="106"/>
      <c r="IN88" s="106"/>
      <c r="IO88" s="106"/>
      <c r="IP88" s="106"/>
      <c r="IQ88" s="106"/>
      <c r="IR88" s="106"/>
      <c r="IS88" s="106"/>
      <c r="IT88" s="106"/>
    </row>
    <row r="89" spans="1:254" s="106" customFormat="1" ht="20.25" x14ac:dyDescent="0.3">
      <c r="A89" s="134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48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</row>
    <row r="90" spans="1:254" s="106" customFormat="1" x14ac:dyDescent="0.2">
      <c r="A90" s="150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51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</row>
    <row r="91" spans="1:254" s="106" customFormat="1" x14ac:dyDescent="0.2">
      <c r="A91" s="150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51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</row>
    <row r="92" spans="1:254" s="106" customFormat="1" x14ac:dyDescent="0.2">
      <c r="A92" s="150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51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</row>
    <row r="93" spans="1:254" ht="20.25" x14ac:dyDescent="0.3">
      <c r="A93" s="211" t="s">
        <v>51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212"/>
    </row>
    <row r="94" spans="1:254" x14ac:dyDescent="0.2">
      <c r="A94" s="145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146"/>
    </row>
    <row r="95" spans="1:254" x14ac:dyDescent="0.2">
      <c r="A95" s="145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146"/>
    </row>
    <row r="96" spans="1:254" x14ac:dyDescent="0.2">
      <c r="A96" s="145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146"/>
    </row>
    <row r="97" spans="1:15" x14ac:dyDescent="0.2">
      <c r="A97" s="145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146"/>
    </row>
    <row r="98" spans="1:15" x14ac:dyDescent="0.2">
      <c r="A98" s="145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146"/>
    </row>
    <row r="99" spans="1:15" x14ac:dyDescent="0.2">
      <c r="A99" s="145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146"/>
    </row>
    <row r="100" spans="1:15" x14ac:dyDescent="0.2">
      <c r="A100" s="145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146"/>
    </row>
    <row r="101" spans="1:15" x14ac:dyDescent="0.2">
      <c r="A101" s="145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146"/>
    </row>
    <row r="102" spans="1:15" x14ac:dyDescent="0.2">
      <c r="A102" s="145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146"/>
    </row>
    <row r="103" spans="1:15" x14ac:dyDescent="0.2">
      <c r="A103" s="145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146"/>
    </row>
    <row r="104" spans="1:15" x14ac:dyDescent="0.2">
      <c r="A104" s="145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146"/>
    </row>
    <row r="105" spans="1:15" x14ac:dyDescent="0.2">
      <c r="A105" s="145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146"/>
    </row>
    <row r="106" spans="1:15" x14ac:dyDescent="0.2">
      <c r="A106" s="145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146"/>
    </row>
    <row r="107" spans="1:15" x14ac:dyDescent="0.2">
      <c r="A107" s="145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146"/>
    </row>
    <row r="108" spans="1:15" x14ac:dyDescent="0.2">
      <c r="A108" s="145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146"/>
    </row>
    <row r="109" spans="1:15" x14ac:dyDescent="0.2">
      <c r="A109" s="145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146"/>
    </row>
    <row r="110" spans="1:15" x14ac:dyDescent="0.2">
      <c r="A110" s="145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146"/>
    </row>
    <row r="111" spans="1:15" x14ac:dyDescent="0.2">
      <c r="A111" s="145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146"/>
    </row>
    <row r="112" spans="1:15" x14ac:dyDescent="0.2">
      <c r="A112" s="145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146"/>
    </row>
    <row r="113" spans="1:15" x14ac:dyDescent="0.2">
      <c r="A113" s="145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146"/>
    </row>
    <row r="114" spans="1:15" x14ac:dyDescent="0.2">
      <c r="A114" s="145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146"/>
    </row>
    <row r="115" spans="1:15" x14ac:dyDescent="0.2">
      <c r="A115" s="145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146"/>
    </row>
    <row r="116" spans="1:15" x14ac:dyDescent="0.2">
      <c r="A116" s="145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146"/>
    </row>
    <row r="117" spans="1:15" x14ac:dyDescent="0.2">
      <c r="A117" s="145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146"/>
    </row>
    <row r="118" spans="1:15" x14ac:dyDescent="0.2">
      <c r="A118" s="145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146"/>
    </row>
    <row r="119" spans="1:15" x14ac:dyDescent="0.2">
      <c r="A119" s="145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146"/>
    </row>
    <row r="120" spans="1:15" x14ac:dyDescent="0.2">
      <c r="A120" s="145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146"/>
    </row>
    <row r="121" spans="1:15" x14ac:dyDescent="0.2">
      <c r="A121" s="145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146"/>
    </row>
    <row r="122" spans="1:15" ht="13.5" thickBot="1" x14ac:dyDescent="0.25">
      <c r="A122" s="147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48"/>
    </row>
    <row r="123" spans="1:15" ht="21" thickBot="1" x14ac:dyDescent="0.35">
      <c r="A123" s="147"/>
      <c r="B123" s="105"/>
      <c r="C123" s="172" t="s">
        <v>40</v>
      </c>
      <c r="D123" s="172"/>
      <c r="E123" s="172"/>
      <c r="F123" s="172"/>
      <c r="G123" s="105"/>
      <c r="H123" s="129"/>
      <c r="I123" s="112" t="s">
        <v>46</v>
      </c>
      <c r="J123" s="112" t="str">
        <f>IF(H123="","",IF(H123=14.14,"CERTO","ERRADO"))</f>
        <v/>
      </c>
      <c r="K123" s="105"/>
      <c r="L123" s="105"/>
      <c r="M123" s="105"/>
      <c r="N123" s="105"/>
      <c r="O123" s="148"/>
    </row>
    <row r="124" spans="1:15" x14ac:dyDescent="0.2">
      <c r="A124" s="147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48"/>
    </row>
    <row r="125" spans="1:15" x14ac:dyDescent="0.2">
      <c r="A125" s="150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51"/>
    </row>
    <row r="126" spans="1:15" x14ac:dyDescent="0.2">
      <c r="A126" s="150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51"/>
    </row>
    <row r="127" spans="1:15" x14ac:dyDescent="0.2">
      <c r="A127" s="150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51"/>
    </row>
    <row r="128" spans="1:15" ht="20.25" x14ac:dyDescent="0.3">
      <c r="A128" s="226" t="s">
        <v>52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4"/>
    </row>
    <row r="129" spans="1:15" ht="20.25" x14ac:dyDescent="0.3">
      <c r="A129" s="222" t="s">
        <v>47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4"/>
    </row>
    <row r="130" spans="1:15" ht="20.25" x14ac:dyDescent="0.3">
      <c r="A130" s="222" t="s">
        <v>48</v>
      </c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4"/>
    </row>
    <row r="131" spans="1:15" ht="20.25" x14ac:dyDescent="0.3">
      <c r="A131" s="222" t="s">
        <v>49</v>
      </c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4"/>
    </row>
    <row r="132" spans="1:15" ht="20.25" x14ac:dyDescent="0.3">
      <c r="A132" s="222" t="s">
        <v>68</v>
      </c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4"/>
    </row>
    <row r="133" spans="1:15" ht="20.25" x14ac:dyDescent="0.3">
      <c r="A133" s="222" t="s">
        <v>85</v>
      </c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4"/>
    </row>
    <row r="134" spans="1:15" x14ac:dyDescent="0.2">
      <c r="A134" s="145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146"/>
    </row>
    <row r="135" spans="1:15" x14ac:dyDescent="0.2">
      <c r="A135" s="145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146"/>
    </row>
    <row r="136" spans="1:15" x14ac:dyDescent="0.2">
      <c r="A136" s="145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146"/>
    </row>
    <row r="137" spans="1:15" x14ac:dyDescent="0.2">
      <c r="A137" s="145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146"/>
    </row>
    <row r="138" spans="1:15" x14ac:dyDescent="0.2">
      <c r="A138" s="145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146"/>
    </row>
    <row r="139" spans="1:15" x14ac:dyDescent="0.2">
      <c r="A139" s="145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146"/>
    </row>
    <row r="140" spans="1:15" x14ac:dyDescent="0.2">
      <c r="A140" s="145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146"/>
    </row>
    <row r="141" spans="1:15" x14ac:dyDescent="0.2">
      <c r="A141" s="145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146"/>
    </row>
    <row r="142" spans="1:15" x14ac:dyDescent="0.2">
      <c r="A142" s="145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146"/>
    </row>
    <row r="143" spans="1:15" x14ac:dyDescent="0.2">
      <c r="A143" s="145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146"/>
    </row>
    <row r="144" spans="1:15" x14ac:dyDescent="0.2">
      <c r="A144" s="145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146"/>
    </row>
    <row r="145" spans="1:15" x14ac:dyDescent="0.2">
      <c r="A145" s="145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146"/>
    </row>
    <row r="146" spans="1:15" x14ac:dyDescent="0.2">
      <c r="A146" s="145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146"/>
    </row>
    <row r="147" spans="1:15" x14ac:dyDescent="0.2">
      <c r="A147" s="145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146"/>
    </row>
    <row r="148" spans="1:15" x14ac:dyDescent="0.2">
      <c r="A148" s="145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146"/>
    </row>
    <row r="149" spans="1:15" x14ac:dyDescent="0.2">
      <c r="A149" s="145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146"/>
    </row>
    <row r="150" spans="1:15" x14ac:dyDescent="0.2">
      <c r="A150" s="145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146"/>
    </row>
    <row r="151" spans="1:15" x14ac:dyDescent="0.2">
      <c r="A151" s="145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146"/>
    </row>
    <row r="152" spans="1:15" x14ac:dyDescent="0.2">
      <c r="A152" s="145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146"/>
    </row>
    <row r="153" spans="1:15" x14ac:dyDescent="0.2">
      <c r="A153" s="145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146"/>
    </row>
    <row r="154" spans="1:15" x14ac:dyDescent="0.2">
      <c r="A154" s="145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146"/>
    </row>
    <row r="155" spans="1:15" x14ac:dyDescent="0.2">
      <c r="A155" s="145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146"/>
    </row>
    <row r="156" spans="1:15" x14ac:dyDescent="0.2">
      <c r="A156" s="145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146"/>
    </row>
    <row r="157" spans="1:15" x14ac:dyDescent="0.2">
      <c r="A157" s="145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146"/>
    </row>
    <row r="158" spans="1:15" x14ac:dyDescent="0.2">
      <c r="A158" s="145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146"/>
    </row>
    <row r="159" spans="1:15" x14ac:dyDescent="0.2">
      <c r="A159" s="145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146"/>
    </row>
    <row r="160" spans="1:15" x14ac:dyDescent="0.2">
      <c r="A160" s="145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146"/>
    </row>
    <row r="161" spans="1:15" x14ac:dyDescent="0.2">
      <c r="A161" s="145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146"/>
    </row>
    <row r="162" spans="1:15" x14ac:dyDescent="0.2">
      <c r="A162" s="145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146"/>
    </row>
    <row r="163" spans="1:15" x14ac:dyDescent="0.2">
      <c r="A163" s="145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146"/>
    </row>
    <row r="164" spans="1:15" x14ac:dyDescent="0.2">
      <c r="A164" s="145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146"/>
    </row>
    <row r="165" spans="1:15" x14ac:dyDescent="0.2">
      <c r="A165" s="157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158"/>
    </row>
    <row r="166" spans="1:15" x14ac:dyDescent="0.2">
      <c r="A166" s="157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158"/>
    </row>
    <row r="167" spans="1:15" x14ac:dyDescent="0.2">
      <c r="A167" s="157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158"/>
    </row>
    <row r="168" spans="1:15" x14ac:dyDescent="0.2">
      <c r="A168" s="157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158"/>
    </row>
    <row r="169" spans="1:15" x14ac:dyDescent="0.2">
      <c r="A169" s="147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48"/>
    </row>
    <row r="170" spans="1:15" ht="20.25" x14ac:dyDescent="0.3">
      <c r="A170" s="147"/>
      <c r="B170" s="105"/>
      <c r="C170" s="112" t="s">
        <v>69</v>
      </c>
      <c r="D170" s="112"/>
      <c r="E170" s="112"/>
      <c r="F170" s="112"/>
      <c r="G170" s="105"/>
      <c r="H170" s="105"/>
      <c r="I170" s="130">
        <v>3</v>
      </c>
      <c r="J170" s="149" t="s">
        <v>4</v>
      </c>
      <c r="K170" s="112" t="str">
        <f>IF(I170="","",IF(I170=3,"CERTO","ERRADO"))</f>
        <v>CERTO</v>
      </c>
      <c r="L170" s="105"/>
      <c r="M170" s="105"/>
      <c r="N170" s="105"/>
      <c r="O170" s="148"/>
    </row>
    <row r="171" spans="1:15" ht="20.25" x14ac:dyDescent="0.3">
      <c r="A171" s="147"/>
      <c r="B171" s="105"/>
      <c r="C171" s="105"/>
      <c r="D171" s="105"/>
      <c r="E171" s="105"/>
      <c r="F171" s="105"/>
      <c r="G171" s="105"/>
      <c r="H171" s="105"/>
      <c r="I171" s="61"/>
      <c r="J171" s="149"/>
      <c r="K171" s="105"/>
      <c r="L171" s="105"/>
      <c r="M171" s="105"/>
      <c r="N171" s="105"/>
      <c r="O171" s="148"/>
    </row>
    <row r="172" spans="1:15" ht="20.25" x14ac:dyDescent="0.3">
      <c r="A172" s="147"/>
      <c r="B172" s="105"/>
      <c r="C172" s="159" t="s">
        <v>70</v>
      </c>
      <c r="D172" s="159"/>
      <c r="E172" s="159"/>
      <c r="F172" s="159"/>
      <c r="G172" s="105"/>
      <c r="H172" s="112"/>
      <c r="I172" s="130">
        <v>3</v>
      </c>
      <c r="J172" s="149" t="s">
        <v>4</v>
      </c>
      <c r="K172" s="112" t="str">
        <f>IF(I172="","",IF(I172=4,"CERTO","ERRADO"))</f>
        <v>ERRADO</v>
      </c>
      <c r="L172" s="105"/>
      <c r="M172" s="105"/>
      <c r="N172" s="105"/>
      <c r="O172" s="148"/>
    </row>
    <row r="173" spans="1:15" x14ac:dyDescent="0.2">
      <c r="A173" s="147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48"/>
    </row>
    <row r="174" spans="1:15" x14ac:dyDescent="0.2">
      <c r="A174" s="160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2"/>
    </row>
    <row r="175" spans="1:15" s="133" customFormat="1" x14ac:dyDescent="0.2"/>
    <row r="176" spans="1:15" s="133" customFormat="1" x14ac:dyDescent="0.2"/>
    <row r="177" s="133" customFormat="1" x14ac:dyDescent="0.2"/>
    <row r="178" s="133" customFormat="1" x14ac:dyDescent="0.2"/>
    <row r="179" s="133" customFormat="1" x14ac:dyDescent="0.2"/>
    <row r="180" s="133" customFormat="1" x14ac:dyDescent="0.2"/>
    <row r="181" s="133" customFormat="1" x14ac:dyDescent="0.2"/>
    <row r="182" s="133" customFormat="1" x14ac:dyDescent="0.2"/>
    <row r="183" s="133" customFormat="1" x14ac:dyDescent="0.2"/>
    <row r="184" s="133" customFormat="1" x14ac:dyDescent="0.2"/>
    <row r="185" s="133" customFormat="1" x14ac:dyDescent="0.2"/>
    <row r="186" s="133" customFormat="1" x14ac:dyDescent="0.2"/>
    <row r="187" s="133" customFormat="1" x14ac:dyDescent="0.2"/>
    <row r="188" s="133" customFormat="1" x14ac:dyDescent="0.2"/>
    <row r="189" s="133" customFormat="1" x14ac:dyDescent="0.2"/>
    <row r="190" s="133" customFormat="1" x14ac:dyDescent="0.2"/>
    <row r="191" s="133" customFormat="1" x14ac:dyDescent="0.2"/>
    <row r="192" s="133" customFormat="1" x14ac:dyDescent="0.2"/>
    <row r="193" s="133" customFormat="1" x14ac:dyDescent="0.2"/>
    <row r="194" s="133" customFormat="1" x14ac:dyDescent="0.2"/>
    <row r="195" s="133" customFormat="1" x14ac:dyDescent="0.2"/>
    <row r="196" s="133" customFormat="1" x14ac:dyDescent="0.2"/>
    <row r="197" s="133" customFormat="1" x14ac:dyDescent="0.2"/>
    <row r="198" s="133" customFormat="1" x14ac:dyDescent="0.2"/>
    <row r="199" s="133" customFormat="1" x14ac:dyDescent="0.2"/>
    <row r="200" s="133" customFormat="1" x14ac:dyDescent="0.2"/>
    <row r="201" s="133" customFormat="1" x14ac:dyDescent="0.2"/>
    <row r="202" s="133" customFormat="1" x14ac:dyDescent="0.2"/>
    <row r="203" s="133" customFormat="1" x14ac:dyDescent="0.2"/>
    <row r="204" s="133" customFormat="1" x14ac:dyDescent="0.2"/>
    <row r="205" s="133" customFormat="1" x14ac:dyDescent="0.2"/>
    <row r="206" s="133" customFormat="1" x14ac:dyDescent="0.2"/>
    <row r="207" s="133" customFormat="1" x14ac:dyDescent="0.2"/>
    <row r="208" s="133" customFormat="1" x14ac:dyDescent="0.2"/>
    <row r="209" s="133" customFormat="1" x14ac:dyDescent="0.2"/>
    <row r="210" s="133" customFormat="1" x14ac:dyDescent="0.2"/>
    <row r="211" s="133" customFormat="1" x14ac:dyDescent="0.2"/>
    <row r="212" s="133" customFormat="1" x14ac:dyDescent="0.2"/>
    <row r="213" s="133" customFormat="1" x14ac:dyDescent="0.2"/>
    <row r="214" s="133" customFormat="1" x14ac:dyDescent="0.2"/>
    <row r="215" s="133" customFormat="1" x14ac:dyDescent="0.2"/>
    <row r="216" s="133" customFormat="1" x14ac:dyDescent="0.2"/>
    <row r="217" s="133" customFormat="1" x14ac:dyDescent="0.2"/>
    <row r="218" s="133" customFormat="1" x14ac:dyDescent="0.2"/>
    <row r="219" s="133" customFormat="1" x14ac:dyDescent="0.2"/>
    <row r="220" s="133" customFormat="1" x14ac:dyDescent="0.2"/>
    <row r="221" s="133" customFormat="1" x14ac:dyDescent="0.2"/>
    <row r="222" s="133" customFormat="1" x14ac:dyDescent="0.2"/>
    <row r="223" s="133" customFormat="1" x14ac:dyDescent="0.2"/>
    <row r="224" s="133" customFormat="1" x14ac:dyDescent="0.2"/>
    <row r="225" s="133" customFormat="1" x14ac:dyDescent="0.2"/>
    <row r="226" s="133" customFormat="1" x14ac:dyDescent="0.2"/>
    <row r="227" s="133" customFormat="1" x14ac:dyDescent="0.2"/>
    <row r="228" s="133" customFormat="1" x14ac:dyDescent="0.2"/>
    <row r="229" s="133" customFormat="1" x14ac:dyDescent="0.2"/>
    <row r="230" s="133" customFormat="1" x14ac:dyDescent="0.2"/>
    <row r="231" s="133" customFormat="1" x14ac:dyDescent="0.2"/>
    <row r="232" s="133" customFormat="1" x14ac:dyDescent="0.2"/>
    <row r="233" s="133" customFormat="1" x14ac:dyDescent="0.2"/>
    <row r="234" s="133" customFormat="1" x14ac:dyDescent="0.2"/>
    <row r="235" s="133" customFormat="1" x14ac:dyDescent="0.2"/>
    <row r="236" s="133" customFormat="1" x14ac:dyDescent="0.2"/>
    <row r="237" s="133" customFormat="1" x14ac:dyDescent="0.2"/>
    <row r="238" s="133" customFormat="1" x14ac:dyDescent="0.2"/>
    <row r="239" s="133" customFormat="1" x14ac:dyDescent="0.2"/>
    <row r="240" s="133" customFormat="1" x14ac:dyDescent="0.2"/>
    <row r="241" s="133" customFormat="1" x14ac:dyDescent="0.2"/>
    <row r="242" s="133" customFormat="1" x14ac:dyDescent="0.2"/>
    <row r="243" s="133" customFormat="1" x14ac:dyDescent="0.2"/>
    <row r="244" s="133" customFormat="1" x14ac:dyDescent="0.2"/>
    <row r="245" s="133" customFormat="1" x14ac:dyDescent="0.2"/>
    <row r="246" s="133" customFormat="1" x14ac:dyDescent="0.2"/>
    <row r="247" s="133" customFormat="1" x14ac:dyDescent="0.2"/>
    <row r="248" s="133" customFormat="1" x14ac:dyDescent="0.2"/>
    <row r="249" s="133" customFormat="1" x14ac:dyDescent="0.2"/>
    <row r="250" s="133" customFormat="1" x14ac:dyDescent="0.2"/>
    <row r="251" s="133" customFormat="1" x14ac:dyDescent="0.2"/>
    <row r="252" s="133" customFormat="1" x14ac:dyDescent="0.2"/>
    <row r="253" s="133" customFormat="1" x14ac:dyDescent="0.2"/>
    <row r="254" s="133" customFormat="1" x14ac:dyDescent="0.2"/>
    <row r="255" s="133" customFormat="1" x14ac:dyDescent="0.2"/>
    <row r="256" s="133" customFormat="1" x14ac:dyDescent="0.2"/>
    <row r="257" s="133" customFormat="1" x14ac:dyDescent="0.2"/>
    <row r="258" s="133" customFormat="1" x14ac:dyDescent="0.2"/>
    <row r="259" s="133" customFormat="1" x14ac:dyDescent="0.2"/>
    <row r="260" s="133" customFormat="1" x14ac:dyDescent="0.2"/>
    <row r="261" s="133" customFormat="1" x14ac:dyDescent="0.2"/>
    <row r="262" s="133" customFormat="1" x14ac:dyDescent="0.2"/>
    <row r="263" s="133" customFormat="1" x14ac:dyDescent="0.2"/>
    <row r="264" s="133" customFormat="1" x14ac:dyDescent="0.2"/>
    <row r="265" s="133" customFormat="1" x14ac:dyDescent="0.2"/>
    <row r="266" s="133" customFormat="1" x14ac:dyDescent="0.2"/>
    <row r="267" s="133" customFormat="1" x14ac:dyDescent="0.2"/>
    <row r="268" s="133" customFormat="1" x14ac:dyDescent="0.2"/>
    <row r="269" s="133" customFormat="1" x14ac:dyDescent="0.2"/>
    <row r="270" s="133" customFormat="1" x14ac:dyDescent="0.2"/>
    <row r="271" s="133" customFormat="1" x14ac:dyDescent="0.2"/>
    <row r="272" s="133" customFormat="1" x14ac:dyDescent="0.2"/>
    <row r="273" s="133" customFormat="1" x14ac:dyDescent="0.2"/>
    <row r="274" s="133" customFormat="1" x14ac:dyDescent="0.2"/>
    <row r="275" s="133" customFormat="1" x14ac:dyDescent="0.2"/>
    <row r="276" s="133" customFormat="1" x14ac:dyDescent="0.2"/>
    <row r="277" s="133" customFormat="1" x14ac:dyDescent="0.2"/>
    <row r="278" s="133" customFormat="1" x14ac:dyDescent="0.2"/>
    <row r="279" s="133" customFormat="1" x14ac:dyDescent="0.2"/>
    <row r="280" s="133" customFormat="1" x14ac:dyDescent="0.2"/>
    <row r="281" s="133" customFormat="1" x14ac:dyDescent="0.2"/>
    <row r="282" s="133" customFormat="1" x14ac:dyDescent="0.2"/>
    <row r="283" s="133" customFormat="1" x14ac:dyDescent="0.2"/>
    <row r="284" s="133" customFormat="1" x14ac:dyDescent="0.2"/>
    <row r="285" s="133" customFormat="1" x14ac:dyDescent="0.2"/>
    <row r="286" s="133" customFormat="1" x14ac:dyDescent="0.2"/>
    <row r="287" s="133" customFormat="1" x14ac:dyDescent="0.2"/>
    <row r="288" s="133" customFormat="1" x14ac:dyDescent="0.2"/>
    <row r="289" s="133" customFormat="1" x14ac:dyDescent="0.2"/>
    <row r="290" s="133" customFormat="1" x14ac:dyDescent="0.2"/>
    <row r="291" s="133" customFormat="1" x14ac:dyDescent="0.2"/>
    <row r="292" s="133" customFormat="1" x14ac:dyDescent="0.2"/>
    <row r="293" s="133" customFormat="1" x14ac:dyDescent="0.2"/>
    <row r="294" s="133" customFormat="1" x14ac:dyDescent="0.2"/>
    <row r="295" s="133" customFormat="1" x14ac:dyDescent="0.2"/>
    <row r="296" s="133" customFormat="1" x14ac:dyDescent="0.2"/>
    <row r="297" s="133" customFormat="1" x14ac:dyDescent="0.2"/>
    <row r="298" s="133" customFormat="1" x14ac:dyDescent="0.2"/>
    <row r="299" s="133" customFormat="1" x14ac:dyDescent="0.2"/>
    <row r="300" s="133" customFormat="1" x14ac:dyDescent="0.2"/>
    <row r="301" s="133" customFormat="1" x14ac:dyDescent="0.2"/>
    <row r="302" s="133" customFormat="1" x14ac:dyDescent="0.2"/>
    <row r="303" s="133" customFormat="1" x14ac:dyDescent="0.2"/>
    <row r="304" s="133" customFormat="1" x14ac:dyDescent="0.2"/>
    <row r="305" s="133" customFormat="1" x14ac:dyDescent="0.2"/>
    <row r="306" s="133" customFormat="1" x14ac:dyDescent="0.2"/>
    <row r="307" s="133" customFormat="1" x14ac:dyDescent="0.2"/>
    <row r="308" s="133" customFormat="1" x14ac:dyDescent="0.2"/>
    <row r="309" s="133" customFormat="1" x14ac:dyDescent="0.2"/>
    <row r="310" s="133" customFormat="1" x14ac:dyDescent="0.2"/>
    <row r="311" s="133" customFormat="1" x14ac:dyDescent="0.2"/>
    <row r="312" s="133" customFormat="1" x14ac:dyDescent="0.2"/>
    <row r="313" s="133" customFormat="1" x14ac:dyDescent="0.2"/>
    <row r="314" s="133" customFormat="1" x14ac:dyDescent="0.2"/>
    <row r="315" s="133" customFormat="1" x14ac:dyDescent="0.2"/>
    <row r="316" s="133" customFormat="1" x14ac:dyDescent="0.2"/>
    <row r="317" s="133" customFormat="1" x14ac:dyDescent="0.2"/>
    <row r="318" s="133" customFormat="1" x14ac:dyDescent="0.2"/>
    <row r="319" s="133" customFormat="1" x14ac:dyDescent="0.2"/>
    <row r="320" s="133" customFormat="1" x14ac:dyDescent="0.2"/>
    <row r="321" s="133" customFormat="1" x14ac:dyDescent="0.2"/>
    <row r="322" s="133" customFormat="1" x14ac:dyDescent="0.2"/>
    <row r="323" s="133" customFormat="1" x14ac:dyDescent="0.2"/>
    <row r="324" s="133" customFormat="1" x14ac:dyDescent="0.2"/>
    <row r="325" s="133" customFormat="1" x14ac:dyDescent="0.2"/>
    <row r="326" s="133" customFormat="1" x14ac:dyDescent="0.2"/>
    <row r="327" s="133" customFormat="1" x14ac:dyDescent="0.2"/>
    <row r="328" s="133" customFormat="1" x14ac:dyDescent="0.2"/>
    <row r="329" s="133" customFormat="1" x14ac:dyDescent="0.2"/>
    <row r="330" s="133" customFormat="1" x14ac:dyDescent="0.2"/>
    <row r="331" s="133" customFormat="1" x14ac:dyDescent="0.2"/>
    <row r="332" s="133" customFormat="1" x14ac:dyDescent="0.2"/>
    <row r="333" s="133" customFormat="1" x14ac:dyDescent="0.2"/>
    <row r="334" s="133" customFormat="1" x14ac:dyDescent="0.2"/>
    <row r="335" s="133" customFormat="1" x14ac:dyDescent="0.2"/>
    <row r="336" s="133" customFormat="1" x14ac:dyDescent="0.2"/>
    <row r="337" s="133" customFormat="1" x14ac:dyDescent="0.2"/>
    <row r="338" s="133" customFormat="1" x14ac:dyDescent="0.2"/>
    <row r="339" s="133" customFormat="1" x14ac:dyDescent="0.2"/>
    <row r="340" s="133" customFormat="1" x14ac:dyDescent="0.2"/>
    <row r="341" s="133" customFormat="1" x14ac:dyDescent="0.2"/>
    <row r="342" s="133" customFormat="1" x14ac:dyDescent="0.2"/>
    <row r="343" s="133" customFormat="1" x14ac:dyDescent="0.2"/>
    <row r="344" s="133" customFormat="1" x14ac:dyDescent="0.2"/>
    <row r="345" s="133" customFormat="1" x14ac:dyDescent="0.2"/>
    <row r="346" s="133" customFormat="1" x14ac:dyDescent="0.2"/>
    <row r="347" s="133" customFormat="1" x14ac:dyDescent="0.2"/>
    <row r="348" s="133" customFormat="1" x14ac:dyDescent="0.2"/>
    <row r="349" s="133" customFormat="1" x14ac:dyDescent="0.2"/>
    <row r="350" s="133" customFormat="1" x14ac:dyDescent="0.2"/>
    <row r="351" s="133" customFormat="1" x14ac:dyDescent="0.2"/>
    <row r="352" s="133" customFormat="1" x14ac:dyDescent="0.2"/>
    <row r="353" s="133" customFormat="1" x14ac:dyDescent="0.2"/>
    <row r="354" s="133" customFormat="1" x14ac:dyDescent="0.2"/>
    <row r="355" s="133" customFormat="1" x14ac:dyDescent="0.2"/>
    <row r="356" s="133" customFormat="1" x14ac:dyDescent="0.2"/>
    <row r="357" s="133" customFormat="1" x14ac:dyDescent="0.2"/>
    <row r="358" s="133" customFormat="1" x14ac:dyDescent="0.2"/>
    <row r="359" s="133" customFormat="1" x14ac:dyDescent="0.2"/>
    <row r="360" s="133" customFormat="1" x14ac:dyDescent="0.2"/>
    <row r="361" s="133" customFormat="1" x14ac:dyDescent="0.2"/>
    <row r="362" s="133" customFormat="1" x14ac:dyDescent="0.2"/>
    <row r="363" s="133" customFormat="1" x14ac:dyDescent="0.2"/>
    <row r="364" s="133" customFormat="1" x14ac:dyDescent="0.2"/>
    <row r="365" s="133" customFormat="1" x14ac:dyDescent="0.2"/>
    <row r="366" s="133" customFormat="1" x14ac:dyDescent="0.2"/>
    <row r="367" s="133" customFormat="1" x14ac:dyDescent="0.2"/>
    <row r="368" s="133" customFormat="1" x14ac:dyDescent="0.2"/>
    <row r="369" s="133" customFormat="1" x14ac:dyDescent="0.2"/>
    <row r="370" s="133" customFormat="1" x14ac:dyDescent="0.2"/>
    <row r="371" s="133" customFormat="1" x14ac:dyDescent="0.2"/>
    <row r="372" s="133" customFormat="1" x14ac:dyDescent="0.2"/>
    <row r="373" s="133" customFormat="1" x14ac:dyDescent="0.2"/>
    <row r="374" s="133" customFormat="1" x14ac:dyDescent="0.2"/>
    <row r="375" s="133" customFormat="1" x14ac:dyDescent="0.2"/>
    <row r="376" s="133" customFormat="1" x14ac:dyDescent="0.2"/>
    <row r="377" s="133" customFormat="1" x14ac:dyDescent="0.2"/>
    <row r="378" s="133" customFormat="1" x14ac:dyDescent="0.2"/>
    <row r="379" s="133" customFormat="1" x14ac:dyDescent="0.2"/>
    <row r="380" s="133" customFormat="1" x14ac:dyDescent="0.2"/>
    <row r="381" s="133" customFormat="1" x14ac:dyDescent="0.2"/>
    <row r="382" s="133" customFormat="1" x14ac:dyDescent="0.2"/>
    <row r="383" s="133" customFormat="1" x14ac:dyDescent="0.2"/>
    <row r="384" s="133" customFormat="1" x14ac:dyDescent="0.2"/>
    <row r="385" s="133" customFormat="1" x14ac:dyDescent="0.2"/>
    <row r="386" s="133" customFormat="1" x14ac:dyDescent="0.2"/>
    <row r="387" s="133" customFormat="1" x14ac:dyDescent="0.2"/>
    <row r="388" s="133" customFormat="1" x14ac:dyDescent="0.2"/>
    <row r="389" s="133" customFormat="1" x14ac:dyDescent="0.2"/>
    <row r="390" s="133" customFormat="1" x14ac:dyDescent="0.2"/>
    <row r="391" s="133" customFormat="1" x14ac:dyDescent="0.2"/>
    <row r="392" s="133" customFormat="1" x14ac:dyDescent="0.2"/>
    <row r="393" s="133" customFormat="1" x14ac:dyDescent="0.2"/>
    <row r="394" s="133" customFormat="1" x14ac:dyDescent="0.2"/>
    <row r="395" s="133" customFormat="1" x14ac:dyDescent="0.2"/>
    <row r="396" s="133" customFormat="1" x14ac:dyDescent="0.2"/>
    <row r="397" s="133" customFormat="1" x14ac:dyDescent="0.2"/>
    <row r="398" s="133" customFormat="1" x14ac:dyDescent="0.2"/>
    <row r="399" s="133" customFormat="1" x14ac:dyDescent="0.2"/>
    <row r="400" s="133" customFormat="1" x14ac:dyDescent="0.2"/>
    <row r="401" s="133" customFormat="1" x14ac:dyDescent="0.2"/>
    <row r="402" s="133" customFormat="1" x14ac:dyDescent="0.2"/>
    <row r="403" s="133" customFormat="1" x14ac:dyDescent="0.2"/>
    <row r="404" s="133" customFormat="1" x14ac:dyDescent="0.2"/>
    <row r="405" s="133" customFormat="1" x14ac:dyDescent="0.2"/>
    <row r="406" s="133" customFormat="1" x14ac:dyDescent="0.2"/>
    <row r="407" s="133" customFormat="1" x14ac:dyDescent="0.2"/>
    <row r="408" s="133" customFormat="1" x14ac:dyDescent="0.2"/>
    <row r="409" s="133" customFormat="1" x14ac:dyDescent="0.2"/>
    <row r="410" s="133" customFormat="1" x14ac:dyDescent="0.2"/>
    <row r="411" s="133" customFormat="1" x14ac:dyDescent="0.2"/>
    <row r="412" s="133" customFormat="1" x14ac:dyDescent="0.2"/>
    <row r="413" s="133" customFormat="1" x14ac:dyDescent="0.2"/>
    <row r="414" s="133" customFormat="1" x14ac:dyDescent="0.2"/>
    <row r="415" s="133" customFormat="1" x14ac:dyDescent="0.2"/>
    <row r="416" s="133" customFormat="1" x14ac:dyDescent="0.2"/>
    <row r="417" s="133" customFormat="1" x14ac:dyDescent="0.2"/>
    <row r="418" s="133" customFormat="1" x14ac:dyDescent="0.2"/>
    <row r="419" s="133" customFormat="1" x14ac:dyDescent="0.2"/>
    <row r="420" s="133" customFormat="1" x14ac:dyDescent="0.2"/>
    <row r="421" s="133" customFormat="1" x14ac:dyDescent="0.2"/>
    <row r="422" s="133" customFormat="1" x14ac:dyDescent="0.2"/>
    <row r="423" s="133" customFormat="1" x14ac:dyDescent="0.2"/>
    <row r="424" s="133" customFormat="1" x14ac:dyDescent="0.2"/>
    <row r="425" s="133" customFormat="1" x14ac:dyDescent="0.2"/>
    <row r="426" s="133" customFormat="1" x14ac:dyDescent="0.2"/>
    <row r="427" s="133" customFormat="1" x14ac:dyDescent="0.2"/>
    <row r="428" s="133" customFormat="1" x14ac:dyDescent="0.2"/>
    <row r="429" s="133" customFormat="1" x14ac:dyDescent="0.2"/>
    <row r="430" s="133" customFormat="1" x14ac:dyDescent="0.2"/>
    <row r="431" s="133" customFormat="1" x14ac:dyDescent="0.2"/>
    <row r="432" s="133" customFormat="1" x14ac:dyDescent="0.2"/>
    <row r="433" s="133" customFormat="1" x14ac:dyDescent="0.2"/>
    <row r="434" s="133" customFormat="1" x14ac:dyDescent="0.2"/>
    <row r="435" s="133" customFormat="1" x14ac:dyDescent="0.2"/>
    <row r="436" s="133" customFormat="1" x14ac:dyDescent="0.2"/>
    <row r="437" s="133" customFormat="1" x14ac:dyDescent="0.2"/>
    <row r="438" s="133" customFormat="1" x14ac:dyDescent="0.2"/>
    <row r="439" s="133" customFormat="1" x14ac:dyDescent="0.2"/>
    <row r="440" s="133" customFormat="1" x14ac:dyDescent="0.2"/>
    <row r="441" s="133" customFormat="1" x14ac:dyDescent="0.2"/>
    <row r="442" s="133" customFormat="1" x14ac:dyDescent="0.2"/>
    <row r="443" s="133" customFormat="1" x14ac:dyDescent="0.2"/>
    <row r="444" s="133" customFormat="1" x14ac:dyDescent="0.2"/>
    <row r="445" s="133" customFormat="1" x14ac:dyDescent="0.2"/>
    <row r="446" s="133" customFormat="1" x14ac:dyDescent="0.2"/>
    <row r="447" s="133" customFormat="1" x14ac:dyDescent="0.2"/>
    <row r="448" s="133" customFormat="1" x14ac:dyDescent="0.2"/>
    <row r="449" s="133" customFormat="1" x14ac:dyDescent="0.2"/>
    <row r="450" s="133" customFormat="1" x14ac:dyDescent="0.2"/>
    <row r="451" s="133" customFormat="1" x14ac:dyDescent="0.2"/>
    <row r="452" s="133" customFormat="1" x14ac:dyDescent="0.2"/>
    <row r="453" s="133" customFormat="1" x14ac:dyDescent="0.2"/>
    <row r="454" s="133" customFormat="1" x14ac:dyDescent="0.2"/>
    <row r="455" s="133" customFormat="1" x14ac:dyDescent="0.2"/>
    <row r="456" s="133" customFormat="1" x14ac:dyDescent="0.2"/>
    <row r="457" s="133" customFormat="1" x14ac:dyDescent="0.2"/>
    <row r="458" s="133" customFormat="1" x14ac:dyDescent="0.2"/>
    <row r="459" s="133" customFormat="1" x14ac:dyDescent="0.2"/>
    <row r="460" s="133" customFormat="1" x14ac:dyDescent="0.2"/>
    <row r="461" s="133" customFormat="1" x14ac:dyDescent="0.2"/>
    <row r="462" s="133" customFormat="1" x14ac:dyDescent="0.2"/>
    <row r="463" s="133" customFormat="1" x14ac:dyDescent="0.2"/>
    <row r="464" s="133" customFormat="1" x14ac:dyDescent="0.2"/>
    <row r="465" s="133" customFormat="1" x14ac:dyDescent="0.2"/>
    <row r="466" s="133" customFormat="1" x14ac:dyDescent="0.2"/>
    <row r="467" s="133" customFormat="1" x14ac:dyDescent="0.2"/>
    <row r="468" s="133" customFormat="1" x14ac:dyDescent="0.2"/>
    <row r="469" s="133" customFormat="1" x14ac:dyDescent="0.2"/>
    <row r="470" s="133" customFormat="1" x14ac:dyDescent="0.2"/>
    <row r="471" s="133" customFormat="1" x14ac:dyDescent="0.2"/>
    <row r="472" s="133" customFormat="1" x14ac:dyDescent="0.2"/>
    <row r="473" s="133" customFormat="1" x14ac:dyDescent="0.2"/>
    <row r="474" s="133" customFormat="1" x14ac:dyDescent="0.2"/>
    <row r="475" s="133" customFormat="1" x14ac:dyDescent="0.2"/>
    <row r="476" s="133" customFormat="1" x14ac:dyDescent="0.2"/>
    <row r="477" s="133" customFormat="1" x14ac:dyDescent="0.2"/>
    <row r="478" s="133" customFormat="1" x14ac:dyDescent="0.2"/>
    <row r="479" s="133" customFormat="1" x14ac:dyDescent="0.2"/>
    <row r="480" s="133" customFormat="1" x14ac:dyDescent="0.2"/>
    <row r="481" s="133" customFormat="1" x14ac:dyDescent="0.2"/>
    <row r="482" s="133" customFormat="1" x14ac:dyDescent="0.2"/>
    <row r="483" s="133" customFormat="1" x14ac:dyDescent="0.2"/>
    <row r="484" s="133" customFormat="1" x14ac:dyDescent="0.2"/>
    <row r="485" s="133" customFormat="1" x14ac:dyDescent="0.2"/>
    <row r="486" s="133" customFormat="1" x14ac:dyDescent="0.2"/>
    <row r="487" s="133" customFormat="1" x14ac:dyDescent="0.2"/>
    <row r="488" s="133" customFormat="1" x14ac:dyDescent="0.2"/>
    <row r="489" s="133" customFormat="1" x14ac:dyDescent="0.2"/>
    <row r="490" s="133" customFormat="1" x14ac:dyDescent="0.2"/>
    <row r="491" s="133" customFormat="1" x14ac:dyDescent="0.2"/>
    <row r="492" s="133" customFormat="1" x14ac:dyDescent="0.2"/>
    <row r="493" s="133" customFormat="1" x14ac:dyDescent="0.2"/>
    <row r="494" s="133" customFormat="1" x14ac:dyDescent="0.2"/>
    <row r="495" s="133" customFormat="1" x14ac:dyDescent="0.2"/>
    <row r="496" s="133" customFormat="1" x14ac:dyDescent="0.2"/>
    <row r="497" s="133" customFormat="1" x14ac:dyDescent="0.2"/>
    <row r="498" s="133" customFormat="1" x14ac:dyDescent="0.2"/>
    <row r="499" s="133" customFormat="1" x14ac:dyDescent="0.2"/>
    <row r="500" s="133" customFormat="1" x14ac:dyDescent="0.2"/>
    <row r="501" s="133" customFormat="1" x14ac:dyDescent="0.2"/>
    <row r="502" s="133" customFormat="1" x14ac:dyDescent="0.2"/>
    <row r="503" s="133" customFormat="1" x14ac:dyDescent="0.2"/>
    <row r="504" s="133" customFormat="1" x14ac:dyDescent="0.2"/>
    <row r="505" s="133" customFormat="1" x14ac:dyDescent="0.2"/>
    <row r="506" s="133" customFormat="1" x14ac:dyDescent="0.2"/>
    <row r="507" s="133" customFormat="1" x14ac:dyDescent="0.2"/>
    <row r="508" s="133" customFormat="1" x14ac:dyDescent="0.2"/>
    <row r="509" s="133" customFormat="1" x14ac:dyDescent="0.2"/>
    <row r="510" s="133" customFormat="1" x14ac:dyDescent="0.2"/>
    <row r="511" s="133" customFormat="1" x14ac:dyDescent="0.2"/>
    <row r="512" s="133" customFormat="1" x14ac:dyDescent="0.2"/>
    <row r="513" s="133" customFormat="1" x14ac:dyDescent="0.2"/>
    <row r="514" s="133" customFormat="1" x14ac:dyDescent="0.2"/>
    <row r="515" s="133" customFormat="1" x14ac:dyDescent="0.2"/>
    <row r="516" s="133" customFormat="1" x14ac:dyDescent="0.2"/>
    <row r="517" s="133" customFormat="1" x14ac:dyDescent="0.2"/>
    <row r="518" s="133" customFormat="1" x14ac:dyDescent="0.2"/>
    <row r="519" s="133" customFormat="1" x14ac:dyDescent="0.2"/>
    <row r="520" s="133" customFormat="1" x14ac:dyDescent="0.2"/>
    <row r="521" s="133" customFormat="1" x14ac:dyDescent="0.2"/>
    <row r="522" s="133" customFormat="1" x14ac:dyDescent="0.2"/>
    <row r="523" s="133" customFormat="1" x14ac:dyDescent="0.2"/>
    <row r="524" s="133" customFormat="1" x14ac:dyDescent="0.2"/>
    <row r="525" s="133" customFormat="1" x14ac:dyDescent="0.2"/>
    <row r="526" s="133" customFormat="1" x14ac:dyDescent="0.2"/>
    <row r="527" s="133" customFormat="1" x14ac:dyDescent="0.2"/>
    <row r="528" s="133" customFormat="1" x14ac:dyDescent="0.2"/>
    <row r="529" s="133" customFormat="1" x14ac:dyDescent="0.2"/>
    <row r="530" s="133" customFormat="1" x14ac:dyDescent="0.2"/>
    <row r="531" s="133" customFormat="1" x14ac:dyDescent="0.2"/>
    <row r="532" s="133" customFormat="1" x14ac:dyDescent="0.2"/>
    <row r="533" s="133" customFormat="1" x14ac:dyDescent="0.2"/>
    <row r="534" s="133" customFormat="1" x14ac:dyDescent="0.2"/>
    <row r="535" s="133" customFormat="1" x14ac:dyDescent="0.2"/>
    <row r="536" s="133" customFormat="1" x14ac:dyDescent="0.2"/>
    <row r="537" s="133" customFormat="1" x14ac:dyDescent="0.2"/>
    <row r="538" s="133" customFormat="1" x14ac:dyDescent="0.2"/>
    <row r="539" s="133" customFormat="1" x14ac:dyDescent="0.2"/>
    <row r="540" s="133" customFormat="1" x14ac:dyDescent="0.2"/>
    <row r="541" s="133" customFormat="1" x14ac:dyDescent="0.2"/>
    <row r="542" s="133" customFormat="1" x14ac:dyDescent="0.2"/>
    <row r="543" s="133" customFormat="1" x14ac:dyDescent="0.2"/>
    <row r="544" s="133" customFormat="1" x14ac:dyDescent="0.2"/>
    <row r="545" s="133" customFormat="1" x14ac:dyDescent="0.2"/>
    <row r="546" s="133" customFormat="1" x14ac:dyDescent="0.2"/>
    <row r="547" s="133" customFormat="1" x14ac:dyDescent="0.2"/>
    <row r="548" s="133" customFormat="1" x14ac:dyDescent="0.2"/>
    <row r="549" s="133" customFormat="1" x14ac:dyDescent="0.2"/>
    <row r="550" s="133" customFormat="1" x14ac:dyDescent="0.2"/>
    <row r="551" s="133" customFormat="1" x14ac:dyDescent="0.2"/>
    <row r="552" s="133" customFormat="1" x14ac:dyDescent="0.2"/>
    <row r="553" s="133" customFormat="1" x14ac:dyDescent="0.2"/>
    <row r="554" s="133" customFormat="1" x14ac:dyDescent="0.2"/>
    <row r="555" s="133" customFormat="1" x14ac:dyDescent="0.2"/>
    <row r="556" s="133" customFormat="1" x14ac:dyDescent="0.2"/>
    <row r="557" s="133" customFormat="1" x14ac:dyDescent="0.2"/>
    <row r="558" s="133" customFormat="1" x14ac:dyDescent="0.2"/>
    <row r="559" s="133" customFormat="1" x14ac:dyDescent="0.2"/>
    <row r="560" s="133" customFormat="1" x14ac:dyDescent="0.2"/>
    <row r="561" s="133" customFormat="1" x14ac:dyDescent="0.2"/>
    <row r="562" s="133" customFormat="1" x14ac:dyDescent="0.2"/>
    <row r="563" s="133" customFormat="1" x14ac:dyDescent="0.2"/>
    <row r="564" s="133" customFormat="1" x14ac:dyDescent="0.2"/>
    <row r="565" s="133" customFormat="1" x14ac:dyDescent="0.2"/>
    <row r="566" s="133" customFormat="1" x14ac:dyDescent="0.2"/>
    <row r="567" s="133" customFormat="1" x14ac:dyDescent="0.2"/>
    <row r="568" s="133" customFormat="1" x14ac:dyDescent="0.2"/>
    <row r="569" s="133" customFormat="1" x14ac:dyDescent="0.2"/>
    <row r="570" s="133" customFormat="1" x14ac:dyDescent="0.2"/>
    <row r="571" s="133" customFormat="1" x14ac:dyDescent="0.2"/>
    <row r="572" s="133" customFormat="1" x14ac:dyDescent="0.2"/>
    <row r="573" s="133" customFormat="1" x14ac:dyDescent="0.2"/>
    <row r="574" s="133" customFormat="1" x14ac:dyDescent="0.2"/>
    <row r="575" s="133" customFormat="1" x14ac:dyDescent="0.2"/>
    <row r="576" s="133" customFormat="1" x14ac:dyDescent="0.2"/>
    <row r="577" s="133" customFormat="1" x14ac:dyDescent="0.2"/>
    <row r="578" s="133" customFormat="1" x14ac:dyDescent="0.2"/>
    <row r="579" s="133" customFormat="1" x14ac:dyDescent="0.2"/>
    <row r="580" s="133" customFormat="1" x14ac:dyDescent="0.2"/>
    <row r="581" s="133" customFormat="1" x14ac:dyDescent="0.2"/>
    <row r="582" s="133" customFormat="1" x14ac:dyDescent="0.2"/>
    <row r="583" s="133" customFormat="1" x14ac:dyDescent="0.2"/>
    <row r="584" s="133" customFormat="1" x14ac:dyDescent="0.2"/>
    <row r="585" s="133" customFormat="1" x14ac:dyDescent="0.2"/>
    <row r="586" s="133" customFormat="1" x14ac:dyDescent="0.2"/>
    <row r="587" s="133" customFormat="1" x14ac:dyDescent="0.2"/>
    <row r="588" s="133" customFormat="1" x14ac:dyDescent="0.2"/>
    <row r="589" s="133" customFormat="1" x14ac:dyDescent="0.2"/>
    <row r="590" s="133" customFormat="1" x14ac:dyDescent="0.2"/>
    <row r="591" s="133" customFormat="1" x14ac:dyDescent="0.2"/>
    <row r="592" s="133" customFormat="1" x14ac:dyDescent="0.2"/>
    <row r="593" s="133" customFormat="1" x14ac:dyDescent="0.2"/>
    <row r="594" s="133" customFormat="1" x14ac:dyDescent="0.2"/>
    <row r="595" s="133" customFormat="1" x14ac:dyDescent="0.2"/>
    <row r="596" s="133" customFormat="1" x14ac:dyDescent="0.2"/>
    <row r="597" s="133" customFormat="1" x14ac:dyDescent="0.2"/>
    <row r="598" s="133" customFormat="1" x14ac:dyDescent="0.2"/>
    <row r="599" s="133" customFormat="1" x14ac:dyDescent="0.2"/>
    <row r="600" s="133" customFormat="1" x14ac:dyDescent="0.2"/>
    <row r="601" s="133" customFormat="1" x14ac:dyDescent="0.2"/>
    <row r="602" s="133" customFormat="1" x14ac:dyDescent="0.2"/>
    <row r="603" s="133" customFormat="1" x14ac:dyDescent="0.2"/>
    <row r="604" s="133" customFormat="1" x14ac:dyDescent="0.2"/>
    <row r="605" s="133" customFormat="1" x14ac:dyDescent="0.2"/>
    <row r="606" s="133" customFormat="1" x14ac:dyDescent="0.2"/>
    <row r="607" s="133" customFormat="1" x14ac:dyDescent="0.2"/>
    <row r="608" s="133" customFormat="1" x14ac:dyDescent="0.2"/>
    <row r="609" s="133" customFormat="1" x14ac:dyDescent="0.2"/>
    <row r="610" s="133" customFormat="1" x14ac:dyDescent="0.2"/>
    <row r="611" s="133" customFormat="1" x14ac:dyDescent="0.2"/>
    <row r="612" s="133" customFormat="1" x14ac:dyDescent="0.2"/>
    <row r="613" s="133" customFormat="1" x14ac:dyDescent="0.2"/>
    <row r="614" s="133" customFormat="1" x14ac:dyDescent="0.2"/>
    <row r="615" s="133" customFormat="1" x14ac:dyDescent="0.2"/>
    <row r="616" s="133" customFormat="1" x14ac:dyDescent="0.2"/>
    <row r="617" s="133" customFormat="1" x14ac:dyDescent="0.2"/>
    <row r="618" s="133" customFormat="1" x14ac:dyDescent="0.2"/>
    <row r="619" s="133" customFormat="1" x14ac:dyDescent="0.2"/>
    <row r="620" s="133" customFormat="1" x14ac:dyDescent="0.2"/>
    <row r="621" s="133" customFormat="1" x14ac:dyDescent="0.2"/>
    <row r="622" s="133" customFormat="1" x14ac:dyDescent="0.2"/>
    <row r="623" s="133" customFormat="1" x14ac:dyDescent="0.2"/>
    <row r="624" s="133" customFormat="1" x14ac:dyDescent="0.2"/>
    <row r="625" s="133" customFormat="1" x14ac:dyDescent="0.2"/>
    <row r="626" s="133" customFormat="1" x14ac:dyDescent="0.2"/>
    <row r="627" s="133" customFormat="1" x14ac:dyDescent="0.2"/>
    <row r="628" s="133" customFormat="1" x14ac:dyDescent="0.2"/>
    <row r="629" s="133" customFormat="1" x14ac:dyDescent="0.2"/>
    <row r="630" s="133" customFormat="1" x14ac:dyDescent="0.2"/>
    <row r="631" s="133" customFormat="1" x14ac:dyDescent="0.2"/>
    <row r="632" s="133" customFormat="1" x14ac:dyDescent="0.2"/>
    <row r="633" s="133" customFormat="1" x14ac:dyDescent="0.2"/>
    <row r="634" s="133" customFormat="1" x14ac:dyDescent="0.2"/>
    <row r="635" s="133" customFormat="1" x14ac:dyDescent="0.2"/>
    <row r="636" s="133" customFormat="1" x14ac:dyDescent="0.2"/>
    <row r="637" s="133" customFormat="1" x14ac:dyDescent="0.2"/>
    <row r="638" s="133" customFormat="1" x14ac:dyDescent="0.2"/>
    <row r="639" s="133" customFormat="1" x14ac:dyDescent="0.2"/>
    <row r="640" s="133" customFormat="1" x14ac:dyDescent="0.2"/>
    <row r="641" s="133" customFormat="1" x14ac:dyDescent="0.2"/>
    <row r="642" s="133" customFormat="1" x14ac:dyDescent="0.2"/>
    <row r="643" s="133" customFormat="1" x14ac:dyDescent="0.2"/>
    <row r="644" s="133" customFormat="1" x14ac:dyDescent="0.2"/>
    <row r="645" s="133" customFormat="1" x14ac:dyDescent="0.2"/>
    <row r="646" s="133" customFormat="1" x14ac:dyDescent="0.2"/>
    <row r="647" s="133" customFormat="1" x14ac:dyDescent="0.2"/>
    <row r="648" s="133" customFormat="1" x14ac:dyDescent="0.2"/>
    <row r="649" s="133" customFormat="1" x14ac:dyDescent="0.2"/>
    <row r="650" s="133" customFormat="1" x14ac:dyDescent="0.2"/>
    <row r="651" s="133" customFormat="1" x14ac:dyDescent="0.2"/>
    <row r="652" s="133" customFormat="1" x14ac:dyDescent="0.2"/>
    <row r="653" s="133" customFormat="1" x14ac:dyDescent="0.2"/>
    <row r="654" s="133" customFormat="1" x14ac:dyDescent="0.2"/>
    <row r="655" s="133" customFormat="1" x14ac:dyDescent="0.2"/>
    <row r="656" s="133" customFormat="1" x14ac:dyDescent="0.2"/>
    <row r="657" s="133" customFormat="1" x14ac:dyDescent="0.2"/>
    <row r="658" s="133" customFormat="1" x14ac:dyDescent="0.2"/>
    <row r="659" s="133" customFormat="1" x14ac:dyDescent="0.2"/>
    <row r="660" s="133" customFormat="1" x14ac:dyDescent="0.2"/>
    <row r="661" s="133" customFormat="1" x14ac:dyDescent="0.2"/>
    <row r="662" s="133" customFormat="1" x14ac:dyDescent="0.2"/>
    <row r="663" s="133" customFormat="1" x14ac:dyDescent="0.2"/>
    <row r="664" s="133" customFormat="1" x14ac:dyDescent="0.2"/>
    <row r="665" s="133" customFormat="1" x14ac:dyDescent="0.2"/>
    <row r="666" s="133" customFormat="1" x14ac:dyDescent="0.2"/>
    <row r="667" s="133" customFormat="1" x14ac:dyDescent="0.2"/>
    <row r="668" s="133" customFormat="1" x14ac:dyDescent="0.2"/>
    <row r="669" s="133" customFormat="1" x14ac:dyDescent="0.2"/>
    <row r="670" s="133" customFormat="1" x14ac:dyDescent="0.2"/>
    <row r="671" s="133" customFormat="1" x14ac:dyDescent="0.2"/>
    <row r="672" s="133" customFormat="1" x14ac:dyDescent="0.2"/>
    <row r="673" s="133" customFormat="1" x14ac:dyDescent="0.2"/>
    <row r="674" s="133" customFormat="1" x14ac:dyDescent="0.2"/>
    <row r="675" s="133" customFormat="1" x14ac:dyDescent="0.2"/>
    <row r="676" s="133" customFormat="1" x14ac:dyDescent="0.2"/>
    <row r="677" s="133" customFormat="1" x14ac:dyDescent="0.2"/>
    <row r="678" s="133" customFormat="1" x14ac:dyDescent="0.2"/>
    <row r="679" s="133" customFormat="1" x14ac:dyDescent="0.2"/>
    <row r="680" s="133" customFormat="1" x14ac:dyDescent="0.2"/>
    <row r="681" s="133" customFormat="1" x14ac:dyDescent="0.2"/>
    <row r="682" s="133" customFormat="1" x14ac:dyDescent="0.2"/>
    <row r="683" s="133" customFormat="1" x14ac:dyDescent="0.2"/>
    <row r="684" s="133" customFormat="1" x14ac:dyDescent="0.2"/>
    <row r="685" s="133" customFormat="1" x14ac:dyDescent="0.2"/>
    <row r="686" s="133" customFormat="1" x14ac:dyDescent="0.2"/>
    <row r="687" s="133" customFormat="1" x14ac:dyDescent="0.2"/>
    <row r="688" s="133" customFormat="1" x14ac:dyDescent="0.2"/>
    <row r="689" s="133" customFormat="1" x14ac:dyDescent="0.2"/>
    <row r="690" s="133" customFormat="1" x14ac:dyDescent="0.2"/>
    <row r="691" s="133" customFormat="1" x14ac:dyDescent="0.2"/>
    <row r="692" s="133" customFormat="1" x14ac:dyDescent="0.2"/>
    <row r="693" s="133" customFormat="1" x14ac:dyDescent="0.2"/>
    <row r="694" s="133" customFormat="1" x14ac:dyDescent="0.2"/>
    <row r="695" s="133" customFormat="1" x14ac:dyDescent="0.2"/>
    <row r="696" s="133" customFormat="1" x14ac:dyDescent="0.2"/>
    <row r="697" s="133" customFormat="1" x14ac:dyDescent="0.2"/>
    <row r="698" s="133" customFormat="1" x14ac:dyDescent="0.2"/>
    <row r="699" s="133" customFormat="1" x14ac:dyDescent="0.2"/>
    <row r="700" s="133" customFormat="1" x14ac:dyDescent="0.2"/>
    <row r="701" s="133" customFormat="1" x14ac:dyDescent="0.2"/>
    <row r="702" s="133" customFormat="1" x14ac:dyDescent="0.2"/>
    <row r="703" s="133" customFormat="1" x14ac:dyDescent="0.2"/>
    <row r="704" s="133" customFormat="1" x14ac:dyDescent="0.2"/>
    <row r="705" s="133" customFormat="1" x14ac:dyDescent="0.2"/>
    <row r="706" s="133" customFormat="1" x14ac:dyDescent="0.2"/>
    <row r="707" s="133" customFormat="1" x14ac:dyDescent="0.2"/>
  </sheetData>
  <mergeCells count="19">
    <mergeCell ref="A133:O133"/>
    <mergeCell ref="A129:O129"/>
    <mergeCell ref="A130:O130"/>
    <mergeCell ref="A131:O131"/>
    <mergeCell ref="A132:O132"/>
    <mergeCell ref="D10:L10"/>
    <mergeCell ref="D48:L48"/>
    <mergeCell ref="C43:F43"/>
    <mergeCell ref="A87:M87"/>
    <mergeCell ref="A128:O128"/>
    <mergeCell ref="A93:O93"/>
    <mergeCell ref="C123:F123"/>
    <mergeCell ref="A1:O1"/>
    <mergeCell ref="A2:O2"/>
    <mergeCell ref="A3:O3"/>
    <mergeCell ref="A4:O4"/>
    <mergeCell ref="A6:O6"/>
    <mergeCell ref="A7:O7"/>
    <mergeCell ref="A8:O8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9"/>
  <sheetViews>
    <sheetView workbookViewId="0">
      <selection activeCell="E33" sqref="E33"/>
    </sheetView>
  </sheetViews>
  <sheetFormatPr defaultRowHeight="12.75" x14ac:dyDescent="0.2"/>
  <cols>
    <col min="16" max="58" width="9.140625" style="133"/>
  </cols>
  <sheetData>
    <row r="1" spans="1:15" ht="23.25" x14ac:dyDescent="0.35">
      <c r="A1" s="229" t="s">
        <v>86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ht="25.5" x14ac:dyDescent="0.35">
      <c r="A2" s="230" t="s">
        <v>80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25.5" x14ac:dyDescent="0.35">
      <c r="A3" s="126"/>
      <c r="B3" s="126"/>
      <c r="C3" s="126"/>
      <c r="D3" s="126"/>
      <c r="E3" s="126"/>
      <c r="F3" s="126"/>
      <c r="G3" s="126"/>
      <c r="H3" s="126" t="s">
        <v>79</v>
      </c>
      <c r="I3" s="126"/>
      <c r="J3" s="126"/>
      <c r="K3" s="126"/>
      <c r="L3" s="126"/>
      <c r="M3" s="126"/>
      <c r="N3" s="126"/>
      <c r="O3" s="126"/>
    </row>
    <row r="4" spans="1:15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20.25" x14ac:dyDescent="0.3">
      <c r="A5" s="227" t="s">
        <v>81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5" ht="20.25" x14ac:dyDescent="0.3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</row>
    <row r="7" spans="1:15" s="133" customFormat="1" ht="32.25" customHeight="1" x14ac:dyDescent="0.35">
      <c r="A7" s="164"/>
      <c r="B7" s="167" t="s">
        <v>87</v>
      </c>
      <c r="C7" s="164"/>
      <c r="D7" s="164"/>
      <c r="E7" s="164"/>
      <c r="F7" s="164"/>
      <c r="G7" s="164"/>
      <c r="H7" s="166" t="s">
        <v>88</v>
      </c>
      <c r="I7" s="164"/>
      <c r="J7" s="164"/>
      <c r="K7" s="164"/>
      <c r="L7" s="164"/>
      <c r="M7" s="164"/>
      <c r="N7" s="164"/>
      <c r="O7" s="164"/>
    </row>
    <row r="8" spans="1:15" s="133" customFormat="1" ht="15" x14ac:dyDescent="0.2">
      <c r="A8" s="164"/>
      <c r="B8" s="164"/>
      <c r="C8" s="164"/>
      <c r="D8" s="164"/>
      <c r="E8" s="164"/>
      <c r="F8" s="164"/>
      <c r="G8" s="164"/>
      <c r="H8" s="165" t="s">
        <v>90</v>
      </c>
      <c r="I8" s="164"/>
      <c r="J8" s="164"/>
      <c r="K8" s="164"/>
      <c r="L8" s="164"/>
      <c r="M8" s="164"/>
      <c r="N8" s="164"/>
      <c r="O8" s="164"/>
    </row>
    <row r="9" spans="1:15" s="133" customFormat="1" ht="15" x14ac:dyDescent="0.2">
      <c r="A9" s="164"/>
      <c r="B9" s="164"/>
      <c r="C9" s="164"/>
      <c r="D9" s="164"/>
      <c r="E9" s="164"/>
      <c r="F9" s="164"/>
      <c r="G9" s="164"/>
      <c r="H9" s="165" t="s">
        <v>89</v>
      </c>
      <c r="I9" s="164"/>
      <c r="J9" s="164"/>
      <c r="K9" s="164"/>
      <c r="L9" s="164"/>
      <c r="M9" s="164"/>
      <c r="N9" s="164"/>
      <c r="O9" s="164"/>
    </row>
    <row r="10" spans="1:15" s="133" customFormat="1" x14ac:dyDescent="0.2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</row>
    <row r="11" spans="1:15" s="133" customFormat="1" x14ac:dyDescent="0.2"/>
    <row r="12" spans="1:15" s="133" customFormat="1" x14ac:dyDescent="0.2"/>
    <row r="13" spans="1:15" s="133" customFormat="1" x14ac:dyDescent="0.2"/>
    <row r="14" spans="1:15" s="133" customFormat="1" x14ac:dyDescent="0.2"/>
    <row r="15" spans="1:15" s="133" customFormat="1" x14ac:dyDescent="0.2"/>
    <row r="16" spans="1:15" s="133" customFormat="1" x14ac:dyDescent="0.2"/>
    <row r="17" s="133" customFormat="1" x14ac:dyDescent="0.2"/>
    <row r="18" s="133" customFormat="1" x14ac:dyDescent="0.2"/>
    <row r="19" s="133" customFormat="1" x14ac:dyDescent="0.2"/>
    <row r="20" s="133" customFormat="1" x14ac:dyDescent="0.2"/>
    <row r="21" s="133" customFormat="1" x14ac:dyDescent="0.2"/>
    <row r="22" s="133" customFormat="1" x14ac:dyDescent="0.2"/>
    <row r="23" s="133" customFormat="1" x14ac:dyDescent="0.2"/>
    <row r="24" s="133" customFormat="1" x14ac:dyDescent="0.2"/>
    <row r="25" s="133" customFormat="1" x14ac:dyDescent="0.2"/>
    <row r="26" s="133" customFormat="1" x14ac:dyDescent="0.2"/>
    <row r="27" s="133" customFormat="1" x14ac:dyDescent="0.2"/>
    <row r="28" s="133" customFormat="1" x14ac:dyDescent="0.2"/>
    <row r="29" s="133" customFormat="1" x14ac:dyDescent="0.2"/>
    <row r="30" s="133" customFormat="1" x14ac:dyDescent="0.2"/>
    <row r="31" s="133" customFormat="1" x14ac:dyDescent="0.2"/>
    <row r="32" s="133" customFormat="1" x14ac:dyDescent="0.2"/>
    <row r="33" s="133" customFormat="1" x14ac:dyDescent="0.2"/>
    <row r="34" s="133" customFormat="1" x14ac:dyDescent="0.2"/>
    <row r="35" s="133" customFormat="1" x14ac:dyDescent="0.2"/>
    <row r="36" s="133" customFormat="1" x14ac:dyDescent="0.2"/>
    <row r="37" s="133" customFormat="1" x14ac:dyDescent="0.2"/>
    <row r="38" s="133" customFormat="1" x14ac:dyDescent="0.2"/>
    <row r="39" s="133" customFormat="1" x14ac:dyDescent="0.2"/>
    <row r="40" s="133" customFormat="1" x14ac:dyDescent="0.2"/>
    <row r="41" s="133" customFormat="1" x14ac:dyDescent="0.2"/>
    <row r="42" s="133" customFormat="1" x14ac:dyDescent="0.2"/>
    <row r="43" s="133" customFormat="1" x14ac:dyDescent="0.2"/>
    <row r="44" s="133" customFormat="1" x14ac:dyDescent="0.2"/>
    <row r="45" s="133" customFormat="1" x14ac:dyDescent="0.2"/>
    <row r="46" s="133" customFormat="1" x14ac:dyDescent="0.2"/>
    <row r="47" s="133" customFormat="1" x14ac:dyDescent="0.2"/>
    <row r="48" s="133" customFormat="1" x14ac:dyDescent="0.2"/>
    <row r="49" s="133" customFormat="1" x14ac:dyDescent="0.2"/>
    <row r="50" s="133" customFormat="1" x14ac:dyDescent="0.2"/>
    <row r="51" s="133" customFormat="1" x14ac:dyDescent="0.2"/>
    <row r="52" s="133" customFormat="1" x14ac:dyDescent="0.2"/>
    <row r="53" s="133" customFormat="1" x14ac:dyDescent="0.2"/>
    <row r="54" s="133" customFormat="1" x14ac:dyDescent="0.2"/>
    <row r="55" s="133" customFormat="1" x14ac:dyDescent="0.2"/>
    <row r="56" s="133" customFormat="1" x14ac:dyDescent="0.2"/>
    <row r="57" s="133" customFormat="1" x14ac:dyDescent="0.2"/>
    <row r="58" s="133" customFormat="1" x14ac:dyDescent="0.2"/>
    <row r="59" s="133" customFormat="1" x14ac:dyDescent="0.2"/>
    <row r="60" s="133" customFormat="1" x14ac:dyDescent="0.2"/>
    <row r="61" s="133" customFormat="1" x14ac:dyDescent="0.2"/>
    <row r="62" s="133" customFormat="1" x14ac:dyDescent="0.2"/>
    <row r="63" s="133" customFormat="1" x14ac:dyDescent="0.2"/>
    <row r="64" s="133" customFormat="1" x14ac:dyDescent="0.2"/>
    <row r="65" s="133" customFormat="1" x14ac:dyDescent="0.2"/>
    <row r="66" s="133" customFormat="1" x14ac:dyDescent="0.2"/>
    <row r="67" s="133" customFormat="1" x14ac:dyDescent="0.2"/>
    <row r="68" s="133" customFormat="1" x14ac:dyDescent="0.2"/>
    <row r="69" s="133" customFormat="1" x14ac:dyDescent="0.2"/>
    <row r="70" s="133" customFormat="1" x14ac:dyDescent="0.2"/>
    <row r="71" s="133" customFormat="1" x14ac:dyDescent="0.2"/>
    <row r="72" s="133" customFormat="1" x14ac:dyDescent="0.2"/>
    <row r="73" s="133" customFormat="1" x14ac:dyDescent="0.2"/>
    <row r="74" s="133" customFormat="1" x14ac:dyDescent="0.2"/>
    <row r="75" s="133" customFormat="1" x14ac:dyDescent="0.2"/>
    <row r="76" s="133" customFormat="1" x14ac:dyDescent="0.2"/>
    <row r="77" s="133" customFormat="1" x14ac:dyDescent="0.2"/>
    <row r="78" s="133" customFormat="1" x14ac:dyDescent="0.2"/>
    <row r="79" s="133" customFormat="1" x14ac:dyDescent="0.2"/>
    <row r="80" s="133" customFormat="1" x14ac:dyDescent="0.2"/>
    <row r="81" s="133" customFormat="1" x14ac:dyDescent="0.2"/>
    <row r="82" s="133" customFormat="1" x14ac:dyDescent="0.2"/>
    <row r="83" s="133" customFormat="1" x14ac:dyDescent="0.2"/>
    <row r="84" s="133" customFormat="1" x14ac:dyDescent="0.2"/>
    <row r="85" s="133" customFormat="1" x14ac:dyDescent="0.2"/>
    <row r="86" s="133" customFormat="1" x14ac:dyDescent="0.2"/>
    <row r="87" s="133" customFormat="1" x14ac:dyDescent="0.2"/>
    <row r="88" s="133" customFormat="1" x14ac:dyDescent="0.2"/>
    <row r="89" s="133" customFormat="1" x14ac:dyDescent="0.2"/>
    <row r="90" s="133" customFormat="1" x14ac:dyDescent="0.2"/>
    <row r="91" s="133" customFormat="1" x14ac:dyDescent="0.2"/>
    <row r="92" s="133" customFormat="1" x14ac:dyDescent="0.2"/>
    <row r="93" s="133" customFormat="1" x14ac:dyDescent="0.2"/>
    <row r="94" s="133" customFormat="1" x14ac:dyDescent="0.2"/>
    <row r="95" s="133" customFormat="1" x14ac:dyDescent="0.2"/>
    <row r="96" s="133" customFormat="1" x14ac:dyDescent="0.2"/>
    <row r="97" s="133" customFormat="1" x14ac:dyDescent="0.2"/>
    <row r="98" s="133" customFormat="1" x14ac:dyDescent="0.2"/>
    <row r="99" s="133" customFormat="1" x14ac:dyDescent="0.2"/>
    <row r="100" s="133" customFormat="1" x14ac:dyDescent="0.2"/>
    <row r="101" s="133" customFormat="1" x14ac:dyDescent="0.2"/>
    <row r="102" s="133" customFormat="1" x14ac:dyDescent="0.2"/>
    <row r="103" s="133" customFormat="1" x14ac:dyDescent="0.2"/>
    <row r="104" s="133" customFormat="1" x14ac:dyDescent="0.2"/>
    <row r="105" s="133" customFormat="1" x14ac:dyDescent="0.2"/>
    <row r="106" s="133" customFormat="1" x14ac:dyDescent="0.2"/>
    <row r="107" s="133" customFormat="1" x14ac:dyDescent="0.2"/>
    <row r="108" s="133" customFormat="1" x14ac:dyDescent="0.2"/>
    <row r="109" s="133" customFormat="1" x14ac:dyDescent="0.2"/>
    <row r="110" s="133" customFormat="1" x14ac:dyDescent="0.2"/>
    <row r="111" s="133" customFormat="1" x14ac:dyDescent="0.2"/>
    <row r="112" s="133" customFormat="1" x14ac:dyDescent="0.2"/>
    <row r="113" s="133" customFormat="1" x14ac:dyDescent="0.2"/>
    <row r="114" s="133" customFormat="1" x14ac:dyDescent="0.2"/>
    <row r="115" s="133" customFormat="1" x14ac:dyDescent="0.2"/>
    <row r="116" s="133" customFormat="1" x14ac:dyDescent="0.2"/>
    <row r="117" s="133" customFormat="1" x14ac:dyDescent="0.2"/>
    <row r="118" s="133" customFormat="1" x14ac:dyDescent="0.2"/>
    <row r="119" s="133" customFormat="1" x14ac:dyDescent="0.2"/>
    <row r="120" s="133" customFormat="1" x14ac:dyDescent="0.2"/>
    <row r="121" s="133" customFormat="1" x14ac:dyDescent="0.2"/>
    <row r="122" s="133" customFormat="1" x14ac:dyDescent="0.2"/>
    <row r="123" s="133" customFormat="1" x14ac:dyDescent="0.2"/>
    <row r="124" s="133" customFormat="1" x14ac:dyDescent="0.2"/>
    <row r="125" s="133" customFormat="1" x14ac:dyDescent="0.2"/>
    <row r="126" s="133" customFormat="1" x14ac:dyDescent="0.2"/>
    <row r="127" s="133" customFormat="1" x14ac:dyDescent="0.2"/>
    <row r="128" s="133" customFormat="1" x14ac:dyDescent="0.2"/>
    <row r="129" s="133" customFormat="1" x14ac:dyDescent="0.2"/>
    <row r="130" s="133" customFormat="1" x14ac:dyDescent="0.2"/>
    <row r="131" s="133" customFormat="1" x14ac:dyDescent="0.2"/>
    <row r="132" s="133" customFormat="1" x14ac:dyDescent="0.2"/>
    <row r="133" s="133" customFormat="1" x14ac:dyDescent="0.2"/>
    <row r="134" s="133" customFormat="1" x14ac:dyDescent="0.2"/>
    <row r="135" s="133" customFormat="1" x14ac:dyDescent="0.2"/>
    <row r="136" s="133" customFormat="1" x14ac:dyDescent="0.2"/>
    <row r="137" s="133" customFormat="1" x14ac:dyDescent="0.2"/>
    <row r="138" s="133" customFormat="1" x14ac:dyDescent="0.2"/>
    <row r="139" s="133" customFormat="1" x14ac:dyDescent="0.2"/>
    <row r="140" s="133" customFormat="1" x14ac:dyDescent="0.2"/>
    <row r="141" s="133" customFormat="1" x14ac:dyDescent="0.2"/>
    <row r="142" s="133" customFormat="1" x14ac:dyDescent="0.2"/>
    <row r="143" s="133" customFormat="1" x14ac:dyDescent="0.2"/>
    <row r="144" s="133" customFormat="1" x14ac:dyDescent="0.2"/>
    <row r="145" s="133" customFormat="1" x14ac:dyDescent="0.2"/>
    <row r="146" s="133" customFormat="1" x14ac:dyDescent="0.2"/>
    <row r="147" s="133" customFormat="1" x14ac:dyDescent="0.2"/>
    <row r="148" s="133" customFormat="1" x14ac:dyDescent="0.2"/>
    <row r="149" s="133" customFormat="1" x14ac:dyDescent="0.2"/>
    <row r="150" s="133" customFormat="1" x14ac:dyDescent="0.2"/>
    <row r="151" s="133" customFormat="1" x14ac:dyDescent="0.2"/>
    <row r="152" s="133" customFormat="1" x14ac:dyDescent="0.2"/>
    <row r="153" s="133" customFormat="1" x14ac:dyDescent="0.2"/>
    <row r="154" s="133" customFormat="1" x14ac:dyDescent="0.2"/>
    <row r="155" s="133" customFormat="1" x14ac:dyDescent="0.2"/>
    <row r="156" s="133" customFormat="1" x14ac:dyDescent="0.2"/>
    <row r="157" s="133" customFormat="1" x14ac:dyDescent="0.2"/>
    <row r="158" s="133" customFormat="1" x14ac:dyDescent="0.2"/>
    <row r="159" s="133" customFormat="1" x14ac:dyDescent="0.2"/>
    <row r="160" s="133" customFormat="1" x14ac:dyDescent="0.2"/>
    <row r="161" s="133" customFormat="1" x14ac:dyDescent="0.2"/>
    <row r="162" s="133" customFormat="1" x14ac:dyDescent="0.2"/>
    <row r="163" s="133" customFormat="1" x14ac:dyDescent="0.2"/>
    <row r="164" s="133" customFormat="1" x14ac:dyDescent="0.2"/>
    <row r="165" s="133" customFormat="1" x14ac:dyDescent="0.2"/>
    <row r="166" s="133" customFormat="1" x14ac:dyDescent="0.2"/>
    <row r="167" s="133" customFormat="1" x14ac:dyDescent="0.2"/>
    <row r="168" s="133" customFormat="1" x14ac:dyDescent="0.2"/>
    <row r="169" s="133" customFormat="1" x14ac:dyDescent="0.2"/>
    <row r="170" s="133" customFormat="1" x14ac:dyDescent="0.2"/>
    <row r="171" s="133" customFormat="1" x14ac:dyDescent="0.2"/>
    <row r="172" s="133" customFormat="1" x14ac:dyDescent="0.2"/>
    <row r="173" s="133" customFormat="1" x14ac:dyDescent="0.2"/>
    <row r="174" s="133" customFormat="1" x14ac:dyDescent="0.2"/>
    <row r="175" s="133" customFormat="1" x14ac:dyDescent="0.2"/>
    <row r="176" s="133" customFormat="1" x14ac:dyDescent="0.2"/>
    <row r="177" s="133" customFormat="1" x14ac:dyDescent="0.2"/>
    <row r="178" s="133" customFormat="1" x14ac:dyDescent="0.2"/>
    <row r="179" s="133" customFormat="1" x14ac:dyDescent="0.2"/>
    <row r="180" s="133" customFormat="1" x14ac:dyDescent="0.2"/>
    <row r="181" s="133" customFormat="1" x14ac:dyDescent="0.2"/>
    <row r="182" s="133" customFormat="1" x14ac:dyDescent="0.2"/>
    <row r="183" s="133" customFormat="1" x14ac:dyDescent="0.2"/>
    <row r="184" s="133" customFormat="1" x14ac:dyDescent="0.2"/>
    <row r="185" s="133" customFormat="1" x14ac:dyDescent="0.2"/>
    <row r="186" s="133" customFormat="1" x14ac:dyDescent="0.2"/>
    <row r="187" s="133" customFormat="1" x14ac:dyDescent="0.2"/>
    <row r="188" s="133" customFormat="1" x14ac:dyDescent="0.2"/>
    <row r="189" s="133" customFormat="1" x14ac:dyDescent="0.2"/>
    <row r="190" s="133" customFormat="1" x14ac:dyDescent="0.2"/>
    <row r="191" s="133" customFormat="1" x14ac:dyDescent="0.2"/>
    <row r="192" s="133" customFormat="1" x14ac:dyDescent="0.2"/>
    <row r="193" s="133" customFormat="1" x14ac:dyDescent="0.2"/>
    <row r="194" s="133" customFormat="1" x14ac:dyDescent="0.2"/>
    <row r="195" s="133" customFormat="1" x14ac:dyDescent="0.2"/>
    <row r="196" s="133" customFormat="1" x14ac:dyDescent="0.2"/>
    <row r="197" s="133" customFormat="1" x14ac:dyDescent="0.2"/>
    <row r="198" s="133" customFormat="1" x14ac:dyDescent="0.2"/>
    <row r="199" s="133" customFormat="1" x14ac:dyDescent="0.2"/>
    <row r="200" s="133" customFormat="1" x14ac:dyDescent="0.2"/>
    <row r="201" s="133" customFormat="1" x14ac:dyDescent="0.2"/>
    <row r="202" s="133" customFormat="1" x14ac:dyDescent="0.2"/>
    <row r="203" s="133" customFormat="1" x14ac:dyDescent="0.2"/>
    <row r="204" s="133" customFormat="1" x14ac:dyDescent="0.2"/>
    <row r="205" s="133" customFormat="1" x14ac:dyDescent="0.2"/>
    <row r="206" s="133" customFormat="1" x14ac:dyDescent="0.2"/>
    <row r="207" s="133" customFormat="1" x14ac:dyDescent="0.2"/>
    <row r="208" s="133" customFormat="1" x14ac:dyDescent="0.2"/>
    <row r="209" s="133" customFormat="1" x14ac:dyDescent="0.2"/>
    <row r="210" s="133" customFormat="1" x14ac:dyDescent="0.2"/>
    <row r="211" s="133" customFormat="1" x14ac:dyDescent="0.2"/>
    <row r="212" s="133" customFormat="1" x14ac:dyDescent="0.2"/>
    <row r="213" s="133" customFormat="1" x14ac:dyDescent="0.2"/>
    <row r="214" s="133" customFormat="1" x14ac:dyDescent="0.2"/>
    <row r="215" s="133" customFormat="1" x14ac:dyDescent="0.2"/>
    <row r="216" s="133" customFormat="1" x14ac:dyDescent="0.2"/>
    <row r="217" s="133" customFormat="1" x14ac:dyDescent="0.2"/>
    <row r="218" s="133" customFormat="1" x14ac:dyDescent="0.2"/>
    <row r="219" s="133" customFormat="1" x14ac:dyDescent="0.2"/>
    <row r="220" s="133" customFormat="1" x14ac:dyDescent="0.2"/>
    <row r="221" s="133" customFormat="1" x14ac:dyDescent="0.2"/>
    <row r="222" s="133" customFormat="1" x14ac:dyDescent="0.2"/>
    <row r="223" s="133" customFormat="1" x14ac:dyDescent="0.2"/>
    <row r="224" s="133" customFormat="1" x14ac:dyDescent="0.2"/>
    <row r="225" s="133" customFormat="1" x14ac:dyDescent="0.2"/>
    <row r="226" s="133" customFormat="1" x14ac:dyDescent="0.2"/>
    <row r="227" s="133" customFormat="1" x14ac:dyDescent="0.2"/>
    <row r="228" s="133" customFormat="1" x14ac:dyDescent="0.2"/>
    <row r="229" s="133" customFormat="1" x14ac:dyDescent="0.2"/>
    <row r="230" s="133" customFormat="1" x14ac:dyDescent="0.2"/>
    <row r="231" s="133" customFormat="1" x14ac:dyDescent="0.2"/>
    <row r="232" s="133" customFormat="1" x14ac:dyDescent="0.2"/>
    <row r="233" s="133" customFormat="1" x14ac:dyDescent="0.2"/>
    <row r="234" s="133" customFormat="1" x14ac:dyDescent="0.2"/>
    <row r="235" s="133" customFormat="1" x14ac:dyDescent="0.2"/>
    <row r="236" s="133" customFormat="1" x14ac:dyDescent="0.2"/>
    <row r="237" s="133" customFormat="1" x14ac:dyDescent="0.2"/>
    <row r="238" s="133" customFormat="1" x14ac:dyDescent="0.2"/>
    <row r="239" s="133" customFormat="1" x14ac:dyDescent="0.2"/>
    <row r="240" s="133" customFormat="1" x14ac:dyDescent="0.2"/>
    <row r="241" s="133" customFormat="1" x14ac:dyDescent="0.2"/>
    <row r="242" s="133" customFormat="1" x14ac:dyDescent="0.2"/>
    <row r="243" s="133" customFormat="1" x14ac:dyDescent="0.2"/>
    <row r="244" s="133" customFormat="1" x14ac:dyDescent="0.2"/>
    <row r="245" s="133" customFormat="1" x14ac:dyDescent="0.2"/>
    <row r="246" s="133" customFormat="1" x14ac:dyDescent="0.2"/>
    <row r="247" s="133" customFormat="1" x14ac:dyDescent="0.2"/>
    <row r="248" s="133" customFormat="1" x14ac:dyDescent="0.2"/>
    <row r="249" s="133" customFormat="1" x14ac:dyDescent="0.2"/>
    <row r="250" s="133" customFormat="1" x14ac:dyDescent="0.2"/>
    <row r="251" s="133" customFormat="1" x14ac:dyDescent="0.2"/>
    <row r="252" s="133" customFormat="1" x14ac:dyDescent="0.2"/>
    <row r="253" s="133" customFormat="1" x14ac:dyDescent="0.2"/>
    <row r="254" s="133" customFormat="1" x14ac:dyDescent="0.2"/>
    <row r="255" s="133" customFormat="1" x14ac:dyDescent="0.2"/>
    <row r="256" s="133" customFormat="1" x14ac:dyDescent="0.2"/>
    <row r="257" s="133" customFormat="1" x14ac:dyDescent="0.2"/>
    <row r="258" s="133" customFormat="1" x14ac:dyDescent="0.2"/>
    <row r="259" s="133" customFormat="1" x14ac:dyDescent="0.2"/>
    <row r="260" s="133" customFormat="1" x14ac:dyDescent="0.2"/>
    <row r="261" s="133" customFormat="1" x14ac:dyDescent="0.2"/>
    <row r="262" s="133" customFormat="1" x14ac:dyDescent="0.2"/>
    <row r="263" s="133" customFormat="1" x14ac:dyDescent="0.2"/>
    <row r="264" s="133" customFormat="1" x14ac:dyDescent="0.2"/>
    <row r="265" s="133" customFormat="1" x14ac:dyDescent="0.2"/>
    <row r="266" s="133" customFormat="1" x14ac:dyDescent="0.2"/>
    <row r="267" s="133" customFormat="1" x14ac:dyDescent="0.2"/>
    <row r="268" s="133" customFormat="1" x14ac:dyDescent="0.2"/>
    <row r="269" s="133" customFormat="1" x14ac:dyDescent="0.2"/>
    <row r="270" s="133" customFormat="1" x14ac:dyDescent="0.2"/>
    <row r="271" s="133" customFormat="1" x14ac:dyDescent="0.2"/>
    <row r="272" s="133" customFormat="1" x14ac:dyDescent="0.2"/>
    <row r="273" s="133" customFormat="1" x14ac:dyDescent="0.2"/>
    <row r="274" s="133" customFormat="1" x14ac:dyDescent="0.2"/>
    <row r="275" s="133" customFormat="1" x14ac:dyDescent="0.2"/>
    <row r="276" s="133" customFormat="1" x14ac:dyDescent="0.2"/>
    <row r="277" s="133" customFormat="1" x14ac:dyDescent="0.2"/>
    <row r="278" s="133" customFormat="1" x14ac:dyDescent="0.2"/>
    <row r="279" s="133" customFormat="1" x14ac:dyDescent="0.2"/>
    <row r="280" s="133" customFormat="1" x14ac:dyDescent="0.2"/>
    <row r="281" s="133" customFormat="1" x14ac:dyDescent="0.2"/>
    <row r="282" s="133" customFormat="1" x14ac:dyDescent="0.2"/>
    <row r="283" s="133" customFormat="1" x14ac:dyDescent="0.2"/>
    <row r="284" s="133" customFormat="1" x14ac:dyDescent="0.2"/>
    <row r="285" s="133" customFormat="1" x14ac:dyDescent="0.2"/>
    <row r="286" s="133" customFormat="1" x14ac:dyDescent="0.2"/>
    <row r="287" s="133" customFormat="1" x14ac:dyDescent="0.2"/>
    <row r="288" s="133" customFormat="1" x14ac:dyDescent="0.2"/>
    <row r="289" s="133" customFormat="1" x14ac:dyDescent="0.2"/>
    <row r="290" s="133" customFormat="1" x14ac:dyDescent="0.2"/>
    <row r="291" s="133" customFormat="1" x14ac:dyDescent="0.2"/>
    <row r="292" s="133" customFormat="1" x14ac:dyDescent="0.2"/>
    <row r="293" s="133" customFormat="1" x14ac:dyDescent="0.2"/>
    <row r="294" s="133" customFormat="1" x14ac:dyDescent="0.2"/>
    <row r="295" s="133" customFormat="1" x14ac:dyDescent="0.2"/>
    <row r="296" s="133" customFormat="1" x14ac:dyDescent="0.2"/>
    <row r="297" s="133" customFormat="1" x14ac:dyDescent="0.2"/>
    <row r="298" s="133" customFormat="1" x14ac:dyDescent="0.2"/>
    <row r="299" s="133" customFormat="1" x14ac:dyDescent="0.2"/>
    <row r="300" s="133" customFormat="1" x14ac:dyDescent="0.2"/>
    <row r="301" s="133" customFormat="1" x14ac:dyDescent="0.2"/>
    <row r="302" s="133" customFormat="1" x14ac:dyDescent="0.2"/>
    <row r="303" s="133" customFormat="1" x14ac:dyDescent="0.2"/>
    <row r="304" s="133" customFormat="1" x14ac:dyDescent="0.2"/>
    <row r="305" s="133" customFormat="1" x14ac:dyDescent="0.2"/>
    <row r="306" s="133" customFormat="1" x14ac:dyDescent="0.2"/>
    <row r="307" s="133" customFormat="1" x14ac:dyDescent="0.2"/>
    <row r="308" s="133" customFormat="1" x14ac:dyDescent="0.2"/>
    <row r="309" s="133" customFormat="1" x14ac:dyDescent="0.2"/>
    <row r="310" s="133" customFormat="1" x14ac:dyDescent="0.2"/>
    <row r="311" s="133" customFormat="1" x14ac:dyDescent="0.2"/>
    <row r="312" s="133" customFormat="1" x14ac:dyDescent="0.2"/>
    <row r="313" s="133" customFormat="1" x14ac:dyDescent="0.2"/>
    <row r="314" s="133" customFormat="1" x14ac:dyDescent="0.2"/>
    <row r="315" s="133" customFormat="1" x14ac:dyDescent="0.2"/>
    <row r="316" s="133" customFormat="1" x14ac:dyDescent="0.2"/>
    <row r="317" s="133" customFormat="1" x14ac:dyDescent="0.2"/>
    <row r="318" s="133" customFormat="1" x14ac:dyDescent="0.2"/>
    <row r="319" s="133" customFormat="1" x14ac:dyDescent="0.2"/>
    <row r="320" s="133" customFormat="1" x14ac:dyDescent="0.2"/>
    <row r="321" s="133" customFormat="1" x14ac:dyDescent="0.2"/>
    <row r="322" s="133" customFormat="1" x14ac:dyDescent="0.2"/>
    <row r="323" s="133" customFormat="1" x14ac:dyDescent="0.2"/>
    <row r="324" s="133" customFormat="1" x14ac:dyDescent="0.2"/>
    <row r="325" s="133" customFormat="1" x14ac:dyDescent="0.2"/>
    <row r="326" s="133" customFormat="1" x14ac:dyDescent="0.2"/>
    <row r="327" s="133" customFormat="1" x14ac:dyDescent="0.2"/>
    <row r="328" s="133" customFormat="1" x14ac:dyDescent="0.2"/>
    <row r="329" s="133" customFormat="1" x14ac:dyDescent="0.2"/>
    <row r="330" s="133" customFormat="1" x14ac:dyDescent="0.2"/>
    <row r="331" s="133" customFormat="1" x14ac:dyDescent="0.2"/>
    <row r="332" s="133" customFormat="1" x14ac:dyDescent="0.2"/>
    <row r="333" s="133" customFormat="1" x14ac:dyDescent="0.2"/>
    <row r="334" s="133" customFormat="1" x14ac:dyDescent="0.2"/>
    <row r="335" s="133" customFormat="1" x14ac:dyDescent="0.2"/>
    <row r="336" s="133" customFormat="1" x14ac:dyDescent="0.2"/>
    <row r="337" s="133" customFormat="1" x14ac:dyDescent="0.2"/>
    <row r="338" s="133" customFormat="1" x14ac:dyDescent="0.2"/>
    <row r="339" s="133" customFormat="1" x14ac:dyDescent="0.2"/>
    <row r="340" s="133" customFormat="1" x14ac:dyDescent="0.2"/>
    <row r="341" s="133" customFormat="1" x14ac:dyDescent="0.2"/>
    <row r="342" s="133" customFormat="1" x14ac:dyDescent="0.2"/>
    <row r="343" s="133" customFormat="1" x14ac:dyDescent="0.2"/>
    <row r="344" s="133" customFormat="1" x14ac:dyDescent="0.2"/>
    <row r="345" s="133" customFormat="1" x14ac:dyDescent="0.2"/>
    <row r="346" s="133" customFormat="1" x14ac:dyDescent="0.2"/>
    <row r="347" s="133" customFormat="1" x14ac:dyDescent="0.2"/>
    <row r="348" s="133" customFormat="1" x14ac:dyDescent="0.2"/>
    <row r="349" s="133" customFormat="1" x14ac:dyDescent="0.2"/>
  </sheetData>
  <mergeCells count="4">
    <mergeCell ref="A5:O5"/>
    <mergeCell ref="A6:O6"/>
    <mergeCell ref="A1:O1"/>
    <mergeCell ref="A2:O2"/>
  </mergeCells>
  <phoneticPr fontId="8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Aplicação</vt:lpstr>
      <vt:lpstr>Exercícos</vt:lpstr>
      <vt:lpstr>Situações-Problemas</vt:lpstr>
      <vt:lpstr>créditos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</dc:creator>
  <cp:lastModifiedBy>Tania Michel Pereira</cp:lastModifiedBy>
  <dcterms:created xsi:type="dcterms:W3CDTF">2009-09-28T18:54:14Z</dcterms:created>
  <dcterms:modified xsi:type="dcterms:W3CDTF">2023-09-22T17:12:12Z</dcterms:modified>
</cp:coreProperties>
</file>