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5479\Desktop\00matematica\2012\excel_cursistas\djalma\"/>
    </mc:Choice>
  </mc:AlternateContent>
  <xr:revisionPtr revIDLastSave="0" documentId="8_{763F9220-9047-443B-BA81-5A5903143B2C}" xr6:coauthVersionLast="47" xr6:coauthVersionMax="47" xr10:uidLastSave="{00000000-0000-0000-0000-000000000000}"/>
  <bookViews>
    <workbookView xWindow="-120" yWindow="-120" windowWidth="20730" windowHeight="11040"/>
  </bookViews>
  <sheets>
    <sheet name="menu" sheetId="1" r:id="rId1"/>
    <sheet name="introducao" sheetId="2" r:id="rId2"/>
    <sheet name="tutorial" sheetId="5" r:id="rId3"/>
    <sheet name="circunferencia" sheetId="4" r:id="rId4"/>
    <sheet name="atividade1" sheetId="10" r:id="rId5"/>
    <sheet name="atividade2" sheetId="11" r:id="rId6"/>
    <sheet name="CREDITOS" sheetId="12" r:id="rId7"/>
  </sheets>
  <definedNames>
    <definedName name="_xlnm.Print_Area" localSheetId="4">atividade1!$A$1:$N$52</definedName>
    <definedName name="_xlnm.Print_Area" localSheetId="5">atividade2!$A$1:$O$27</definedName>
    <definedName name="_xlnm.Print_Area" localSheetId="1">introducao!$A$1:$J$47</definedName>
    <definedName name="_xlnm.Print_Area" localSheetId="2">tutorial!$A$1:$L$45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1" l="1"/>
  <c r="H24" i="11"/>
  <c r="H22" i="11"/>
  <c r="H21" i="11"/>
  <c r="G17" i="11"/>
  <c r="G15" i="11"/>
  <c r="G14" i="11"/>
  <c r="L12" i="11"/>
  <c r="E10" i="11"/>
  <c r="E9" i="11"/>
  <c r="K6" i="11"/>
  <c r="H6" i="11"/>
  <c r="E6" i="11"/>
  <c r="B6" i="11"/>
  <c r="K6" i="10"/>
  <c r="C49" i="10" s="1"/>
  <c r="D49" i="10" s="1"/>
  <c r="C14" i="10"/>
  <c r="D14" i="10" s="1"/>
  <c r="J7" i="10"/>
  <c r="D5" i="4"/>
  <c r="H5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C31" i="4"/>
  <c r="C50" i="10"/>
  <c r="D50" i="10" s="1"/>
  <c r="F50" i="10" s="1"/>
  <c r="C48" i="10"/>
  <c r="D48" i="10" s="1"/>
  <c r="C46" i="10"/>
  <c r="D46" i="10" s="1"/>
  <c r="C44" i="10"/>
  <c r="D44" i="10" s="1"/>
  <c r="C42" i="10"/>
  <c r="D42" i="10" s="1"/>
  <c r="E42" i="10" s="1"/>
  <c r="C40" i="10"/>
  <c r="D40" i="10" s="1"/>
  <c r="C38" i="10"/>
  <c r="D38" i="10" s="1"/>
  <c r="C36" i="10"/>
  <c r="D36" i="10" s="1"/>
  <c r="C34" i="10"/>
  <c r="D34" i="10" s="1"/>
  <c r="F34" i="10" s="1"/>
  <c r="C32" i="10"/>
  <c r="D32" i="10" s="1"/>
  <c r="C30" i="10"/>
  <c r="D30" i="10" s="1"/>
  <c r="C28" i="10"/>
  <c r="D28" i="10" s="1"/>
  <c r="C26" i="10"/>
  <c r="D26" i="10" s="1"/>
  <c r="E26" i="10" s="1"/>
  <c r="C24" i="10"/>
  <c r="D24" i="10" s="1"/>
  <c r="C22" i="10"/>
  <c r="D22" i="10" s="1"/>
  <c r="C20" i="10"/>
  <c r="D20" i="10" s="1"/>
  <c r="C18" i="10"/>
  <c r="D18" i="10" s="1"/>
  <c r="C16" i="10"/>
  <c r="D16" i="10" s="1"/>
  <c r="C17" i="4"/>
  <c r="E17" i="4" s="1"/>
  <c r="C39" i="4"/>
  <c r="C28" i="4"/>
  <c r="E28" i="4" s="1"/>
  <c r="C23" i="4"/>
  <c r="F23" i="4" s="1"/>
  <c r="C18" i="4"/>
  <c r="F18" i="4" s="1"/>
  <c r="C14" i="4"/>
  <c r="C13" i="4"/>
  <c r="E18" i="4"/>
  <c r="F26" i="10"/>
  <c r="F42" i="10"/>
  <c r="E13" i="4"/>
  <c r="F13" i="4"/>
  <c r="F28" i="4"/>
  <c r="F17" i="4"/>
  <c r="F22" i="10"/>
  <c r="E22" i="10"/>
  <c r="F49" i="10"/>
  <c r="E49" i="10"/>
  <c r="F20" i="10"/>
  <c r="E20" i="10"/>
  <c r="F28" i="10"/>
  <c r="E28" i="10"/>
  <c r="F36" i="10"/>
  <c r="E36" i="10"/>
  <c r="F44" i="10"/>
  <c r="E44" i="10"/>
  <c r="F14" i="10" l="1"/>
  <c r="E14" i="10"/>
  <c r="E50" i="10"/>
  <c r="E34" i="10"/>
  <c r="E23" i="4"/>
  <c r="C10" i="4"/>
  <c r="C38" i="4"/>
  <c r="C29" i="4"/>
  <c r="C43" i="4"/>
  <c r="C45" i="4"/>
  <c r="C35" i="4"/>
  <c r="C26" i="4"/>
  <c r="C21" i="4"/>
  <c r="C16" i="4"/>
  <c r="C12" i="4"/>
  <c r="C44" i="4"/>
  <c r="C33" i="4"/>
  <c r="C25" i="4"/>
  <c r="C36" i="4"/>
  <c r="C27" i="4"/>
  <c r="C40" i="4"/>
  <c r="C42" i="4"/>
  <c r="C32" i="4"/>
  <c r="C24" i="4"/>
  <c r="F24" i="4" s="1"/>
  <c r="C20" i="4"/>
  <c r="C15" i="4"/>
  <c r="C11" i="4"/>
  <c r="C34" i="4"/>
  <c r="F14" i="4"/>
  <c r="E14" i="4"/>
  <c r="C19" i="4"/>
  <c r="C30" i="4"/>
  <c r="C46" i="4"/>
  <c r="F30" i="10"/>
  <c r="E30" i="10"/>
  <c r="F38" i="10"/>
  <c r="E38" i="10"/>
  <c r="F46" i="10"/>
  <c r="E46" i="10"/>
  <c r="C41" i="4"/>
  <c r="F36" i="4"/>
  <c r="E36" i="4"/>
  <c r="E24" i="4"/>
  <c r="F12" i="4"/>
  <c r="E12" i="4"/>
  <c r="F18" i="10"/>
  <c r="E18" i="10"/>
  <c r="C22" i="4"/>
  <c r="C37" i="4"/>
  <c r="F16" i="10"/>
  <c r="E16" i="10"/>
  <c r="F24" i="10"/>
  <c r="E24" i="10"/>
  <c r="F32" i="10"/>
  <c r="E32" i="10"/>
  <c r="F40" i="10"/>
  <c r="E40" i="10"/>
  <c r="F48" i="10"/>
  <c r="E48" i="10"/>
  <c r="E43" i="4"/>
  <c r="F39" i="4"/>
  <c r="F35" i="4"/>
  <c r="E31" i="4"/>
  <c r="F19" i="4"/>
  <c r="F15" i="4"/>
  <c r="E15" i="4"/>
  <c r="E19" i="4"/>
  <c r="F43" i="4"/>
  <c r="E35" i="4"/>
  <c r="E39" i="4"/>
  <c r="F31" i="4"/>
  <c r="C15" i="10"/>
  <c r="D15" i="10" s="1"/>
  <c r="C17" i="10"/>
  <c r="D17" i="10" s="1"/>
  <c r="C19" i="10"/>
  <c r="D19" i="10" s="1"/>
  <c r="C21" i="10"/>
  <c r="D21" i="10" s="1"/>
  <c r="C23" i="10"/>
  <c r="D23" i="10" s="1"/>
  <c r="C25" i="10"/>
  <c r="D25" i="10" s="1"/>
  <c r="C27" i="10"/>
  <c r="D27" i="10" s="1"/>
  <c r="C29" i="10"/>
  <c r="D29" i="10" s="1"/>
  <c r="C31" i="10"/>
  <c r="D31" i="10" s="1"/>
  <c r="C33" i="10"/>
  <c r="D33" i="10" s="1"/>
  <c r="C35" i="10"/>
  <c r="D35" i="10" s="1"/>
  <c r="C37" i="10"/>
  <c r="D37" i="10" s="1"/>
  <c r="C39" i="10"/>
  <c r="D39" i="10" s="1"/>
  <c r="C41" i="10"/>
  <c r="D41" i="10" s="1"/>
  <c r="C43" i="10"/>
  <c r="D43" i="10" s="1"/>
  <c r="C45" i="10"/>
  <c r="D45" i="10" s="1"/>
  <c r="C47" i="10"/>
  <c r="D47" i="10" s="1"/>
  <c r="F29" i="10" l="1"/>
  <c r="E29" i="10"/>
  <c r="F34" i="4"/>
  <c r="E34" i="4"/>
  <c r="E44" i="4"/>
  <c r="F44" i="4"/>
  <c r="E43" i="10"/>
  <c r="F43" i="10"/>
  <c r="F35" i="10"/>
  <c r="E35" i="10"/>
  <c r="E27" i="10"/>
  <c r="F27" i="10"/>
  <c r="F19" i="10"/>
  <c r="E19" i="10"/>
  <c r="E11" i="4"/>
  <c r="F11" i="4"/>
  <c r="E32" i="4"/>
  <c r="F32" i="4"/>
  <c r="F38" i="4"/>
  <c r="E38" i="4"/>
  <c r="F37" i="10"/>
  <c r="E37" i="10"/>
  <c r="F26" i="4"/>
  <c r="E26" i="4"/>
  <c r="E33" i="10"/>
  <c r="F33" i="10"/>
  <c r="F25" i="10"/>
  <c r="E25" i="10"/>
  <c r="E17" i="10"/>
  <c r="F17" i="10"/>
  <c r="E37" i="4"/>
  <c r="F37" i="4"/>
  <c r="F42" i="4"/>
  <c r="E42" i="4"/>
  <c r="F25" i="4"/>
  <c r="E25" i="4"/>
  <c r="F16" i="4"/>
  <c r="E16" i="4"/>
  <c r="F45" i="4"/>
  <c r="E45" i="4"/>
  <c r="F10" i="4"/>
  <c r="E10" i="4"/>
  <c r="F45" i="10"/>
  <c r="E45" i="10"/>
  <c r="F21" i="10"/>
  <c r="E21" i="10"/>
  <c r="E41" i="4"/>
  <c r="F41" i="4"/>
  <c r="F30" i="4"/>
  <c r="E30" i="4"/>
  <c r="E27" i="4"/>
  <c r="F27" i="4"/>
  <c r="F29" i="4"/>
  <c r="E29" i="4"/>
  <c r="F41" i="10"/>
  <c r="E41" i="10"/>
  <c r="F47" i="10"/>
  <c r="E47" i="10"/>
  <c r="F39" i="10"/>
  <c r="E39" i="10"/>
  <c r="F31" i="10"/>
  <c r="E31" i="10"/>
  <c r="F23" i="10"/>
  <c r="E23" i="10"/>
  <c r="F15" i="10"/>
  <c r="E15" i="10"/>
  <c r="F22" i="4"/>
  <c r="E22" i="4"/>
  <c r="F46" i="4"/>
  <c r="E46" i="4"/>
  <c r="F20" i="4"/>
  <c r="E20" i="4"/>
  <c r="E40" i="4"/>
  <c r="F40" i="4"/>
  <c r="F33" i="4"/>
  <c r="E33" i="4"/>
  <c r="E21" i="4"/>
  <c r="F21" i="4"/>
</calcChain>
</file>

<file path=xl/sharedStrings.xml><?xml version="1.0" encoding="utf-8"?>
<sst xmlns="http://schemas.openxmlformats.org/spreadsheetml/2006/main" count="183" uniqueCount="159">
  <si>
    <t>USANDO AS COORDENADAS POLARES NO EXCEL</t>
  </si>
  <si>
    <t xml:space="preserve">                   O sitema de Coordenadas polares é importante quando se deseja  usar</t>
  </si>
  <si>
    <t xml:space="preserve">a matemática para resolver problemas e construir gráficos principlamente os  </t>
  </si>
  <si>
    <t>relacionados à circunferencia.</t>
  </si>
  <si>
    <t xml:space="preserve">                É um sistema que possui uma origem O, um eixo de referencia e um ponto </t>
  </si>
  <si>
    <t>r = distância do ponto P até a origem O</t>
  </si>
  <si>
    <t>RELAÇÃO ENTRE O SISTEMA DE                               COORDENADA POLAR E O SISTEMA CARTESIANO</t>
  </si>
  <si>
    <t>θ = ângulo formado entre a distância r e o eixo de referência (ângulo de giro).</t>
  </si>
  <si>
    <r>
      <t xml:space="preserve">P definido pelas coordenadas r e </t>
    </r>
    <r>
      <rPr>
        <sz val="11"/>
        <color indexed="8"/>
        <rFont val="Calibri"/>
        <family val="2"/>
      </rPr>
      <t>θ  (P ( r , θ ) ),  onde:</t>
    </r>
  </si>
  <si>
    <t xml:space="preserve">A seguir serão feitos exemplos utilizando coordenadas </t>
  </si>
  <si>
    <t>polares.</t>
  </si>
  <si>
    <t>coordenadas integrado com o sistema cartesiano.</t>
  </si>
  <si>
    <t xml:space="preserve">                   Suas   coordenadas   podem   ser     elacionadas     com     as     coordenadas </t>
  </si>
  <si>
    <t>cartesianas,     ponto     chave     que     permite     a     utilização      deste   sistema  de</t>
  </si>
  <si>
    <t>topo da página</t>
  </si>
  <si>
    <t>voltar para menu</t>
  </si>
  <si>
    <t>CONSTRUIR UMA CIRCUNFERÊNCIA DE RAIO r DADO.</t>
  </si>
  <si>
    <t xml:space="preserve">Raio = </t>
  </si>
  <si>
    <t>cm</t>
  </si>
  <si>
    <t>ângulo de giro</t>
  </si>
  <si>
    <t>Radianos =</t>
  </si>
  <si>
    <t>n</t>
  </si>
  <si>
    <t>ângulo</t>
  </si>
  <si>
    <t>Raio</t>
  </si>
  <si>
    <t>Graus =</t>
  </si>
  <si>
    <t xml:space="preserve">Projx </t>
  </si>
  <si>
    <t xml:space="preserve"> projy</t>
  </si>
  <si>
    <t>R * cos (ang)</t>
  </si>
  <si>
    <t>R * sen (ang)</t>
  </si>
  <si>
    <t>n*ang</t>
  </si>
  <si>
    <t xml:space="preserve">         A partir da relação existente entre  os sitemas de coordenadas </t>
  </si>
  <si>
    <t xml:space="preserve">polares e  o carteisno, as aplicações da Matemática através do Excel abre </t>
  </si>
  <si>
    <t xml:space="preserve">um enorme campo  de pesquisa.      Vai-se aqui mostrar algumas destas </t>
  </si>
  <si>
    <t>aplicações,  porém a vivência  e o conhecimento matemático  do professor</t>
  </si>
  <si>
    <t>irá ajudar a criar novos aplicativos.</t>
  </si>
  <si>
    <t xml:space="preserve">a) Construção da circunferência </t>
  </si>
  <si>
    <t>Este processo de construção da circunferência aumenta a precisão</t>
  </si>
  <si>
    <t xml:space="preserve"> do traçado da mesma, já  que é o usuário quem define o ângulo de giro. </t>
  </si>
  <si>
    <t>PROCEDIMENTOS</t>
  </si>
  <si>
    <t xml:space="preserve"> giro em graus, sendo que a função RADIANOS (Argumento) irá converter</t>
  </si>
  <si>
    <t xml:space="preserve"> valores de ângulos em radiano.</t>
  </si>
  <si>
    <t>a-2) Usa-se um contador n para contar os pontos  plotados  (de 0 a n).</t>
  </si>
  <si>
    <t>a-3) Usa-se o produto n * ângulo para indicar o giro efetuado por cada</t>
  </si>
  <si>
    <t>a-4) Utiliza-se as relações entre os sistemas de coordenadas para calcular</t>
  </si>
  <si>
    <t xml:space="preserve">Rx = Projx = R * cos (ângulo)       e       RY = Projy = R * sen (ângulo) </t>
  </si>
  <si>
    <t xml:space="preserve">a-5) Seleciona-se o intervalo de Rx e Ry , desde a linha de ângulo  = 0 </t>
  </si>
  <si>
    <t xml:space="preserve">até a linha de ângulo =  6,28  </t>
  </si>
  <si>
    <t xml:space="preserve">a-6) Com o intervalo selecionado, vai-se em INSERIR GRÁFICOS / </t>
  </si>
  <si>
    <t xml:space="preserve">DISPERSÃO XY / CURVAS PONTOS MARCADOS e desenha-se a </t>
  </si>
  <si>
    <t>circunferência.</t>
  </si>
  <si>
    <t>forma circular.</t>
  </si>
  <si>
    <t xml:space="preserve">a-8) Formata-se o gráfico </t>
  </si>
  <si>
    <t xml:space="preserve">a-7) Com o mouse ajeita-se o desenho para deixar o desenho  em </t>
  </si>
  <si>
    <t>1 - Na GEOMETRIA PLANA</t>
  </si>
  <si>
    <t xml:space="preserve">a-9) Este procedimento é padrão para se montar qualquer aplicação  </t>
  </si>
  <si>
    <t xml:space="preserve">envolvendo o o traçado de uma circunferência, </t>
  </si>
  <si>
    <t>CONDIÇÕES INICIAIS</t>
  </si>
  <si>
    <t>TABELA</t>
  </si>
  <si>
    <r>
      <t xml:space="preserve">n               </t>
    </r>
    <r>
      <rPr>
        <b/>
        <sz val="11"/>
        <color indexed="8"/>
        <rFont val="Verdana"/>
        <family val="2"/>
      </rPr>
      <t xml:space="preserve">(360 / Graus) </t>
    </r>
  </si>
  <si>
    <t>ponto marcado, desde 0º até 6,28 rad (2pi). (Usar ref absoluta EX: B11*$H$5</t>
  </si>
  <si>
    <t>a-3) Copia-se o valor do Raio para a tabela. Usar ref. Absoluta Ex: $C$4</t>
  </si>
  <si>
    <t>TUTORIAL SOBRE O TRABALHO COM COORDENADAS POLARES</t>
  </si>
  <si>
    <t>EQUAÇÕES PROPOSTAS</t>
  </si>
  <si>
    <t>Radianos</t>
  </si>
  <si>
    <t>Graus</t>
  </si>
  <si>
    <r>
      <t xml:space="preserve">n                        </t>
    </r>
    <r>
      <rPr>
        <b/>
        <sz val="11"/>
        <color indexed="8"/>
        <rFont val="Verdana"/>
        <family val="2"/>
      </rPr>
      <t xml:space="preserve">(360 / Graus) </t>
    </r>
  </si>
  <si>
    <t>1- Rosácea de 3 pétalas</t>
  </si>
  <si>
    <r>
      <t>r = a  I sen 2</t>
    </r>
    <r>
      <rPr>
        <b/>
        <sz val="12"/>
        <color indexed="8"/>
        <rFont val="Calibri"/>
        <family val="2"/>
      </rPr>
      <t>θ</t>
    </r>
    <r>
      <rPr>
        <b/>
        <sz val="12"/>
        <color indexed="8"/>
        <rFont val="Verdana"/>
        <family val="2"/>
      </rPr>
      <t xml:space="preserve"> I</t>
    </r>
  </si>
  <si>
    <t>2- Rosácea de 4 pétalas</t>
  </si>
  <si>
    <t>r = a*(1 + cos θ)</t>
  </si>
  <si>
    <t>r = a - (a -60)*cos(6θ)</t>
  </si>
  <si>
    <r>
      <t>r = a</t>
    </r>
    <r>
      <rPr>
        <b/>
        <vertAlign val="superscript"/>
        <sz val="14"/>
        <color indexed="8"/>
        <rFont val="Verdana"/>
        <family val="2"/>
      </rPr>
      <t>2</t>
    </r>
    <r>
      <rPr>
        <b/>
        <sz val="12"/>
        <color indexed="8"/>
        <rFont val="Verdana"/>
        <family val="2"/>
      </rPr>
      <t>*cos2θ</t>
    </r>
  </si>
  <si>
    <r>
      <t>r = a sen 3</t>
    </r>
    <r>
      <rPr>
        <b/>
        <sz val="12"/>
        <color indexed="8"/>
        <rFont val="Calibri"/>
        <family val="2"/>
      </rPr>
      <t>θ</t>
    </r>
    <r>
      <rPr>
        <b/>
        <sz val="12"/>
        <color indexed="8"/>
        <rFont val="Verdana"/>
        <family val="2"/>
      </rPr>
      <t xml:space="preserve"> (r &gt;= 0)</t>
    </r>
  </si>
  <si>
    <t>r = a - (a-10)*sen 3θ</t>
  </si>
  <si>
    <t>a=</t>
  </si>
  <si>
    <t>ATENÇÃO: UTILIZAR NOS GRÁFICOS:</t>
  </si>
  <si>
    <t xml:space="preserve">1 - </t>
  </si>
  <si>
    <t xml:space="preserve">     a  = 50       em G5,                   Ãngulo  =  10       em I6</t>
  </si>
  <si>
    <t xml:space="preserve">2 - </t>
  </si>
  <si>
    <t>3- Flor de 3 pétalas</t>
  </si>
  <si>
    <t>4 - vaso flor estilizado (a = 15 e ang = 5)</t>
  </si>
  <si>
    <t>5 - Cardióide</t>
  </si>
  <si>
    <t>6 - Flor de 6 pétalas</t>
  </si>
  <si>
    <t>DIGITE AO LADO  AS ALTERNATIVAS ENTRE 1 E  6 PARA OBTER O GRÁFICO</t>
  </si>
  <si>
    <r>
      <t xml:space="preserve">Ângulo &gt; 10 figura fica  deformada. </t>
    </r>
    <r>
      <rPr>
        <b/>
        <sz val="11"/>
        <color indexed="8"/>
        <rFont val="Calibri"/>
        <family val="2"/>
      </rPr>
      <t>Verifiquem</t>
    </r>
  </si>
  <si>
    <t xml:space="preserve">     a  = 15     </t>
  </si>
  <si>
    <t xml:space="preserve">     a  pode ser qualquer valor Ex: 20</t>
  </si>
  <si>
    <t>Resultado ===&gt; Vaso estilizado. Tente outras combinações.</t>
  </si>
  <si>
    <t>ângulo usar entre 10 a 20º Ex: 10º.   Para ang &lt; n &gt; 36 div ==&gt; corta figura</t>
  </si>
  <si>
    <t xml:space="preserve"> ang &gt; 20 deforma figura por sobreposição.</t>
  </si>
  <si>
    <t xml:space="preserve">ângulo entre 10 e 30.  Ang &lt; 10 ==&gt; n &gt; 36 div.   Exemplo interessante </t>
  </si>
  <si>
    <t>para ang = 5º .  Para ang &gt; 30 deforma a figura  Verifiquem</t>
  </si>
  <si>
    <t>a =  pode ser qualquer.</t>
  </si>
  <si>
    <t>Atividade:    Dadas as fórmulas abaixo, selecione entre os números  1 e 6, NA CÉLULA E5,                            para obter o gráfico desejado.</t>
  </si>
  <si>
    <t xml:space="preserve">     a  = Pode ser qualquer valor     e ângulo = 10</t>
  </si>
  <si>
    <t xml:space="preserve"> Para ang  &lt; 10  tem-se n &gt; 36 div ==&gt; corta a figura. Veja  ang = 3º (Interessante)</t>
  </si>
  <si>
    <t xml:space="preserve">   Para Ângulo &gt; 10  a figura fica deformada por sobreposição de pontos.</t>
  </si>
  <si>
    <t>Ângulo = 10º. Para  ang &lt; 10  n &gt; 36  figura fica incompleta Vejam ang = 3º</t>
  </si>
  <si>
    <t xml:space="preserve">  a &lt; 10 corta a figura N &gt; 36 divisões. Veja que interessante para ang &lt; 5º</t>
  </si>
  <si>
    <t>ângulo &gt;  10 ==&gt; deforma a figura.</t>
  </si>
  <si>
    <t xml:space="preserve">     a  &gt; 15  (Ex 40)  flor de 3 petalas  e ângulo  = 10º . Para    a = 10 circunf.</t>
  </si>
  <si>
    <t>ângulo = 5  . Veja o que ocorre para ang &lt; 5º</t>
  </si>
  <si>
    <t>b) Construções de outras figuras planas retiradas do livro de cálculo e que</t>
  </si>
  <si>
    <t>podem ser utilizadas pelo professor de artes par outros eventos da escola.</t>
  </si>
  <si>
    <t>a-1) Definem-se as condições iniciais: 1) o valor do raio  e      2) ângulo de</t>
  </si>
  <si>
    <t>automaticamente  Graus para Radianos,    pois o Excel só trabalha    com</t>
  </si>
  <si>
    <t>b) FIGURAS DO CÁLCULO</t>
  </si>
  <si>
    <t xml:space="preserve">Na planilha destas figuras  foram selecionadas 6 delas, construidas a partir </t>
  </si>
  <si>
    <t xml:space="preserve">da circunferência, porém com raio R variável. </t>
  </si>
  <si>
    <t>b-1) Esta planilha esta automatizada em função da numeração das funções</t>
  </si>
  <si>
    <t xml:space="preserve"> propostas: 1 , 2, 3, 4, 5 e 6.</t>
  </si>
  <si>
    <t>b-2) Nas condições iniciais vai estar liberado apenas as células para digitar o</t>
  </si>
  <si>
    <t>CURSO EXCEL       -    TRABALHANDO COM COORDENADAS  POLARES</t>
  </si>
  <si>
    <t>MENU</t>
  </si>
  <si>
    <t>1 -</t>
  </si>
  <si>
    <t>INTRODUÇÃO</t>
  </si>
  <si>
    <t>2-</t>
  </si>
  <si>
    <t>TUTORIAL</t>
  </si>
  <si>
    <t>3-</t>
  </si>
  <si>
    <t>CONSTRUÇÃO DE UMA CIRCUNFERÊNCIA</t>
  </si>
  <si>
    <t>4-</t>
  </si>
  <si>
    <t>ATIVIDADE1 - GRÁFICOS   EM  COORD. POLAR</t>
  </si>
  <si>
    <t>topo página</t>
  </si>
  <si>
    <t>CONSTRUIR  FIGURAS DO CÁLCULO COM COORDENADAS POLARES</t>
  </si>
  <si>
    <t>atividades para o aluno</t>
  </si>
  <si>
    <t xml:space="preserve">                 Mas o que vem a ser o sistema de coordenadas cartesianos?</t>
  </si>
  <si>
    <t xml:space="preserve">1) O sistema de coordenadas polare é composto por uma origem </t>
  </si>
  <si>
    <t xml:space="preserve">, um </t>
  </si>
  <si>
    <t>de referência  e um ponto P</t>
  </si>
  <si>
    <t xml:space="preserve">definido por uma  distância </t>
  </si>
  <si>
    <t xml:space="preserve">e um  </t>
  </si>
  <si>
    <t>2) Um ponto definido em coordenada polar por  P (r , θ ) pode ser expresso no sistema cartesiano por:</t>
  </si>
  <si>
    <t xml:space="preserve">a) x = </t>
  </si>
  <si>
    <t>( θ )</t>
  </si>
  <si>
    <t xml:space="preserve">b) y = </t>
  </si>
  <si>
    <t>r*cos</t>
  </si>
  <si>
    <t>r*sen</t>
  </si>
  <si>
    <t xml:space="preserve">3)  N na tabela funciona como um contador e sua função é fazer o  ângulo variar de </t>
  </si>
  <si>
    <t>graus</t>
  </si>
  <si>
    <t xml:space="preserve">4)  Na tabela projx corresponde ao eixo </t>
  </si>
  <si>
    <t xml:space="preserve">5)  Na tabela projy corresponde ao eixo </t>
  </si>
  <si>
    <t xml:space="preserve">6) Para traçar um coração (cxardióide) uso raio </t>
  </si>
  <si>
    <t>7)  Escreva em coordenadas polar</t>
  </si>
  <si>
    <t>a) P( 4 , 30º)</t>
  </si>
  <si>
    <t xml:space="preserve">  ==&gt;</t>
  </si>
  <si>
    <t>x =</t>
  </si>
  <si>
    <t>y =</t>
  </si>
  <si>
    <t>b) P(10 , -30º)</t>
  </si>
  <si>
    <r>
      <t xml:space="preserve">formado com o eixo de referência ou seja  P( r , </t>
    </r>
    <r>
      <rPr>
        <b/>
        <sz val="11"/>
        <color indexed="8"/>
        <rFont val="Calibri"/>
        <family val="2"/>
      </rPr>
      <t>θ  )</t>
    </r>
  </si>
  <si>
    <t>CENTRO DE ENSINO MÉDIO ARY RIBEIRO V. FILHO</t>
  </si>
  <si>
    <t>AUTOR:  DJALMA HERMENEGILDO GIOVELLI</t>
  </si>
  <si>
    <t>CRÉDITOS</t>
  </si>
  <si>
    <t>ATIVIDADE2 - COMPLETAR AS FRASES</t>
  </si>
  <si>
    <t>5-</t>
  </si>
  <si>
    <t>6-</t>
  </si>
  <si>
    <t>CIDADE:   GURUPI</t>
  </si>
  <si>
    <t>ESTADO : TO</t>
  </si>
  <si>
    <t>VOLTAR PARA MENU</t>
  </si>
  <si>
    <t>INÍCIO PÁGINA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</si>
</sst>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2"/>
      <color indexed="8"/>
      <name val="Calibri"/>
      <family val="2"/>
    </font>
    <font>
      <b/>
      <vertAlign val="superscript"/>
      <sz val="14"/>
      <color indexed="8"/>
      <name val="Verdana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rgb="FF222222"/>
      <name val="Arial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u/>
      <sz val="12"/>
      <color rgb="FF158BF7"/>
      <name val="Verdana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Verdana"/>
      <family val="2"/>
    </font>
    <font>
      <b/>
      <u/>
      <sz val="11"/>
      <color rgb="FF158BF7"/>
      <name val="Verdana"/>
      <family val="2"/>
    </font>
    <font>
      <sz val="11"/>
      <color theme="1"/>
      <name val="Calibri"/>
      <family val="2"/>
    </font>
    <font>
      <b/>
      <u/>
      <sz val="11"/>
      <color theme="10"/>
      <name val="Calibri"/>
      <family val="2"/>
    </font>
    <font>
      <b/>
      <sz val="11"/>
      <color rgb="FFFF0000"/>
      <name val="Verdana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3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0" xfId="0" applyBorder="1" applyAlignment="1">
      <alignment horizontal="left" vertical="center"/>
    </xf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10" fillId="0" borderId="0" xfId="0" applyFont="1" applyAlignment="1">
      <alignment horizontal="left" indent="1"/>
    </xf>
    <xf numFmtId="0" fontId="11" fillId="0" borderId="3" xfId="0" applyFont="1" applyBorder="1"/>
    <xf numFmtId="0" fontId="0" fillId="0" borderId="4" xfId="0" applyBorder="1"/>
    <xf numFmtId="0" fontId="0" fillId="0" borderId="5" xfId="0" applyBorder="1"/>
    <xf numFmtId="0" fontId="0" fillId="2" borderId="0" xfId="0" applyFill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2" borderId="6" xfId="0" applyFill="1" applyBorder="1"/>
    <xf numFmtId="0" fontId="0" fillId="0" borderId="20" xfId="0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16" xfId="0" applyFill="1" applyBorder="1"/>
    <xf numFmtId="0" fontId="0" fillId="0" borderId="0" xfId="0" applyFill="1" applyBorder="1"/>
    <xf numFmtId="0" fontId="9" fillId="2" borderId="0" xfId="0" applyFont="1" applyFill="1" applyAlignment="1">
      <alignment vertical="center"/>
    </xf>
    <xf numFmtId="0" fontId="11" fillId="0" borderId="1" xfId="0" applyFont="1" applyFill="1" applyBorder="1" applyAlignment="1"/>
    <xf numFmtId="0" fontId="11" fillId="0" borderId="0" xfId="0" applyFont="1" applyFill="1" applyBorder="1" applyAlignment="1"/>
    <xf numFmtId="0" fontId="11" fillId="0" borderId="2" xfId="0" applyFont="1" applyFill="1" applyBorder="1" applyAlignment="1"/>
    <xf numFmtId="0" fontId="11" fillId="0" borderId="0" xfId="0" applyFont="1" applyFill="1"/>
    <xf numFmtId="0" fontId="9" fillId="2" borderId="0" xfId="0" applyFont="1" applyFill="1" applyAlignment="1"/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4" fillId="3" borderId="27" xfId="0" applyFont="1" applyFill="1" applyBorder="1"/>
    <xf numFmtId="0" fontId="12" fillId="3" borderId="28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0" fillId="4" borderId="10" xfId="0" applyNumberFormat="1" applyFill="1" applyBorder="1" applyAlignment="1">
      <alignment horizontal="center" vertical="center"/>
    </xf>
    <xf numFmtId="2" fontId="0" fillId="4" borderId="14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left" vertical="center"/>
    </xf>
    <xf numFmtId="2" fontId="0" fillId="4" borderId="8" xfId="0" applyNumberFormat="1" applyFill="1" applyBorder="1" applyAlignment="1">
      <alignment horizontal="center" vertical="center"/>
    </xf>
    <xf numFmtId="0" fontId="0" fillId="0" borderId="26" xfId="0" applyBorder="1" applyAlignment="1"/>
    <xf numFmtId="0" fontId="0" fillId="0" borderId="23" xfId="0" applyBorder="1"/>
    <xf numFmtId="0" fontId="0" fillId="0" borderId="27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/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/>
    </xf>
    <xf numFmtId="0" fontId="0" fillId="0" borderId="18" xfId="0" applyBorder="1" applyAlignment="1"/>
    <xf numFmtId="0" fontId="0" fillId="0" borderId="6" xfId="0" applyBorder="1" applyAlignment="1">
      <alignment vertical="center"/>
    </xf>
    <xf numFmtId="0" fontId="0" fillId="0" borderId="6" xfId="0" applyBorder="1" applyAlignment="1"/>
    <xf numFmtId="0" fontId="0" fillId="0" borderId="16" xfId="0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3" borderId="32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2" fillId="0" borderId="34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0" fillId="5" borderId="6" xfId="0" applyFill="1" applyBorder="1"/>
    <xf numFmtId="0" fontId="0" fillId="5" borderId="0" xfId="0" applyFill="1" applyBorder="1"/>
    <xf numFmtId="0" fontId="0" fillId="5" borderId="21" xfId="0" applyFill="1" applyBorder="1"/>
    <xf numFmtId="0" fontId="0" fillId="6" borderId="18" xfId="0" applyFill="1" applyBorder="1"/>
    <xf numFmtId="0" fontId="0" fillId="6" borderId="19" xfId="0" applyFill="1" applyBorder="1"/>
    <xf numFmtId="0" fontId="0" fillId="6" borderId="35" xfId="0" applyFill="1" applyBorder="1"/>
    <xf numFmtId="0" fontId="0" fillId="5" borderId="22" xfId="0" applyFill="1" applyBorder="1"/>
    <xf numFmtId="0" fontId="0" fillId="6" borderId="1" xfId="0" applyFill="1" applyBorder="1"/>
    <xf numFmtId="0" fontId="0" fillId="6" borderId="0" xfId="0" applyFill="1" applyBorder="1"/>
    <xf numFmtId="0" fontId="0" fillId="6" borderId="2" xfId="0" applyFill="1" applyBorder="1"/>
    <xf numFmtId="0" fontId="11" fillId="6" borderId="4" xfId="0" applyFont="1" applyFill="1" applyBorder="1" applyAlignment="1">
      <alignment wrapText="1"/>
    </xf>
    <xf numFmtId="0" fontId="0" fillId="6" borderId="36" xfId="0" applyFill="1" applyBorder="1"/>
    <xf numFmtId="0" fontId="12" fillId="3" borderId="10" xfId="0" applyFont="1" applyFill="1" applyBorder="1" applyAlignment="1">
      <alignment horizontal="center" vertical="center" wrapText="1"/>
    </xf>
    <xf numFmtId="0" fontId="9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5" borderId="23" xfId="0" applyFill="1" applyBorder="1"/>
    <xf numFmtId="0" fontId="0" fillId="5" borderId="16" xfId="0" applyFill="1" applyBorder="1"/>
    <xf numFmtId="0" fontId="0" fillId="5" borderId="17" xfId="0" applyFill="1" applyBorder="1"/>
    <xf numFmtId="0" fontId="0" fillId="0" borderId="0" xfId="0" applyAlignment="1">
      <alignment vertical="center"/>
    </xf>
    <xf numFmtId="0" fontId="12" fillId="0" borderId="37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0" fillId="0" borderId="0" xfId="0" applyFill="1" applyBorder="1" applyAlignment="1"/>
    <xf numFmtId="0" fontId="0" fillId="0" borderId="25" xfId="0" applyFill="1" applyBorder="1"/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18" xfId="0" applyFill="1" applyBorder="1" applyAlignment="1"/>
    <xf numFmtId="0" fontId="0" fillId="2" borderId="41" xfId="0" applyFill="1" applyBorder="1"/>
    <xf numFmtId="0" fontId="0" fillId="2" borderId="6" xfId="0" applyFill="1" applyBorder="1" applyAlignment="1"/>
    <xf numFmtId="0" fontId="0" fillId="0" borderId="0" xfId="0" applyBorder="1" applyAlignment="1">
      <alignment horizontal="center" vertical="center"/>
    </xf>
    <xf numFmtId="0" fontId="0" fillId="2" borderId="23" xfId="0" applyFill="1" applyBorder="1" applyAlignment="1"/>
    <xf numFmtId="0" fontId="0" fillId="2" borderId="16" xfId="0" applyFill="1" applyBorder="1" applyAlignment="1"/>
    <xf numFmtId="0" fontId="0" fillId="2" borderId="17" xfId="0" applyFill="1" applyBorder="1"/>
    <xf numFmtId="0" fontId="15" fillId="0" borderId="42" xfId="0" applyFont="1" applyFill="1" applyBorder="1" applyAlignment="1"/>
    <xf numFmtId="0" fontId="0" fillId="0" borderId="43" xfId="0" applyFill="1" applyBorder="1"/>
    <xf numFmtId="0" fontId="0" fillId="0" borderId="43" xfId="0" applyFill="1" applyBorder="1" applyAlignment="1">
      <alignment vertical="justify"/>
    </xf>
    <xf numFmtId="0" fontId="0" fillId="7" borderId="0" xfId="0" applyFill="1" applyBorder="1"/>
    <xf numFmtId="0" fontId="0" fillId="7" borderId="21" xfId="0" applyFill="1" applyBorder="1"/>
    <xf numFmtId="0" fontId="0" fillId="7" borderId="16" xfId="0" applyFill="1" applyBorder="1"/>
    <xf numFmtId="0" fontId="0" fillId="7" borderId="17" xfId="0" applyFill="1" applyBorder="1"/>
    <xf numFmtId="0" fontId="0" fillId="7" borderId="6" xfId="0" applyFill="1" applyBorder="1"/>
    <xf numFmtId="0" fontId="9" fillId="0" borderId="6" xfId="0" applyFont="1" applyBorder="1"/>
    <xf numFmtId="0" fontId="9" fillId="0" borderId="0" xfId="0" applyFont="1" applyBorder="1"/>
    <xf numFmtId="0" fontId="0" fillId="7" borderId="16" xfId="0" applyFill="1" applyBorder="1" applyAlignment="1">
      <alignment horizontal="center" vertical="center"/>
    </xf>
    <xf numFmtId="0" fontId="0" fillId="7" borderId="16" xfId="0" applyFill="1" applyBorder="1" applyAlignment="1"/>
    <xf numFmtId="0" fontId="0" fillId="7" borderId="44" xfId="0" applyFill="1" applyBorder="1" applyAlignment="1"/>
    <xf numFmtId="0" fontId="0" fillId="7" borderId="0" xfId="0" applyFill="1" applyBorder="1" applyAlignment="1"/>
    <xf numFmtId="0" fontId="0" fillId="7" borderId="0" xfId="0" applyFill="1" applyBorder="1" applyAlignment="1">
      <alignment vertical="justify"/>
    </xf>
    <xf numFmtId="0" fontId="15" fillId="7" borderId="44" xfId="0" applyFont="1" applyFill="1" applyBorder="1" applyAlignment="1"/>
    <xf numFmtId="0" fontId="0" fillId="7" borderId="44" xfId="0" applyFill="1" applyBorder="1"/>
    <xf numFmtId="0" fontId="9" fillId="0" borderId="6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9" fillId="0" borderId="0" xfId="0" applyFont="1" applyFill="1" applyBorder="1" applyAlignment="1">
      <alignment vertical="center"/>
    </xf>
    <xf numFmtId="0" fontId="9" fillId="7" borderId="0" xfId="0" applyFont="1" applyFill="1" applyBorder="1"/>
    <xf numFmtId="0" fontId="0" fillId="8" borderId="6" xfId="0" applyFill="1" applyBorder="1"/>
    <xf numFmtId="0" fontId="0" fillId="8" borderId="0" xfId="0" applyFill="1" applyBorder="1"/>
    <xf numFmtId="0" fontId="0" fillId="8" borderId="21" xfId="0" applyFill="1" applyBorder="1"/>
    <xf numFmtId="0" fontId="0" fillId="0" borderId="19" xfId="0" applyFill="1" applyBorder="1" applyAlignment="1"/>
    <xf numFmtId="0" fontId="12" fillId="8" borderId="6" xfId="0" applyFont="1" applyFill="1" applyBorder="1"/>
    <xf numFmtId="0" fontId="12" fillId="8" borderId="0" xfId="0" applyFont="1" applyFill="1" applyBorder="1"/>
    <xf numFmtId="0" fontId="12" fillId="8" borderId="21" xfId="0" applyFont="1" applyFill="1" applyBorder="1"/>
    <xf numFmtId="0" fontId="12" fillId="8" borderId="6" xfId="0" applyFont="1" applyFill="1" applyBorder="1" applyAlignment="1">
      <alignment vertical="center" wrapText="1"/>
    </xf>
    <xf numFmtId="0" fontId="12" fillId="8" borderId="21" xfId="0" applyFont="1" applyFill="1" applyBorder="1" applyAlignment="1">
      <alignment vertical="center" wrapText="1"/>
    </xf>
    <xf numFmtId="0" fontId="0" fillId="9" borderId="0" xfId="0" applyFill="1" applyBorder="1" applyAlignment="1" applyProtection="1">
      <alignment vertical="center"/>
      <protection locked="0"/>
    </xf>
    <xf numFmtId="0" fontId="0" fillId="9" borderId="40" xfId="0" applyFill="1" applyBorder="1" applyAlignment="1" applyProtection="1">
      <alignment vertical="center"/>
      <protection locked="0"/>
    </xf>
    <xf numFmtId="0" fontId="0" fillId="9" borderId="40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/>
      <protection locked="0"/>
    </xf>
    <xf numFmtId="0" fontId="9" fillId="9" borderId="40" xfId="0" applyFont="1" applyFill="1" applyBorder="1" applyAlignment="1" applyProtection="1">
      <alignment horizontal="center" vertical="center"/>
      <protection locked="0"/>
    </xf>
    <xf numFmtId="0" fontId="9" fillId="9" borderId="46" xfId="0" applyFont="1" applyFill="1" applyBorder="1" applyAlignment="1" applyProtection="1">
      <alignment horizontal="center" vertical="center"/>
      <protection locked="0"/>
    </xf>
    <xf numFmtId="0" fontId="16" fillId="4" borderId="24" xfId="1" applyFont="1" applyFill="1" applyBorder="1" applyAlignment="1" applyProtection="1">
      <alignment horizontal="center" vertical="center"/>
    </xf>
    <xf numFmtId="0" fontId="16" fillId="4" borderId="45" xfId="1" applyFont="1" applyFill="1" applyBorder="1" applyAlignment="1" applyProtection="1">
      <alignment horizontal="center" vertical="center"/>
    </xf>
    <xf numFmtId="0" fontId="16" fillId="4" borderId="25" xfId="1" applyFont="1" applyFill="1" applyBorder="1" applyAlignment="1" applyProtection="1">
      <alignment horizontal="center" vertical="center"/>
    </xf>
    <xf numFmtId="0" fontId="17" fillId="4" borderId="47" xfId="0" applyFont="1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horizontal="center" vertical="center"/>
    </xf>
    <xf numFmtId="0" fontId="18" fillId="3" borderId="50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51" xfId="0" applyFont="1" applyFill="1" applyBorder="1" applyAlignment="1">
      <alignment horizontal="center" vertical="center" wrapText="1"/>
    </xf>
    <xf numFmtId="0" fontId="19" fillId="4" borderId="52" xfId="1" applyFont="1" applyFill="1" applyBorder="1" applyAlignment="1" applyProtection="1">
      <alignment horizontal="center" vertical="center" wrapText="1"/>
    </xf>
    <xf numFmtId="0" fontId="19" fillId="4" borderId="53" xfId="1" applyFont="1" applyFill="1" applyBorder="1" applyAlignment="1" applyProtection="1">
      <alignment horizontal="center" vertical="center" wrapText="1"/>
    </xf>
    <xf numFmtId="0" fontId="19" fillId="4" borderId="54" xfId="1" applyFont="1" applyFill="1" applyBorder="1" applyAlignment="1" applyProtection="1">
      <alignment horizontal="center" vertical="center" wrapText="1"/>
    </xf>
    <xf numFmtId="0" fontId="19" fillId="4" borderId="55" xfId="1" applyFont="1" applyFill="1" applyBorder="1" applyAlignment="1" applyProtection="1">
      <alignment horizontal="center" vertical="center" wrapText="1"/>
    </xf>
    <xf numFmtId="0" fontId="19" fillId="4" borderId="56" xfId="1" applyFont="1" applyFill="1" applyBorder="1" applyAlignment="1" applyProtection="1">
      <alignment horizontal="center" vertical="center" wrapText="1"/>
    </xf>
    <xf numFmtId="0" fontId="19" fillId="4" borderId="57" xfId="1" applyFont="1" applyFill="1" applyBorder="1" applyAlignment="1" applyProtection="1">
      <alignment horizontal="center" vertical="center" wrapText="1"/>
    </xf>
    <xf numFmtId="0" fontId="16" fillId="4" borderId="58" xfId="1" applyFont="1" applyFill="1" applyBorder="1" applyAlignment="1" applyProtection="1">
      <alignment horizontal="center" vertical="center" wrapText="1"/>
    </xf>
    <xf numFmtId="0" fontId="16" fillId="4" borderId="59" xfId="1" applyFont="1" applyFill="1" applyBorder="1" applyAlignment="1" applyProtection="1">
      <alignment horizontal="center" vertical="center" wrapText="1"/>
    </xf>
    <xf numFmtId="0" fontId="16" fillId="4" borderId="60" xfId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1" fillId="2" borderId="0" xfId="1" applyFont="1" applyFill="1" applyAlignment="1" applyProtection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center"/>
    </xf>
    <xf numFmtId="0" fontId="12" fillId="0" borderId="2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1" xfId="0" applyBorder="1" applyAlignment="1">
      <alignment horizontal="justify" vertical="justify"/>
    </xf>
    <xf numFmtId="0" fontId="0" fillId="0" borderId="0" xfId="0" applyBorder="1" applyAlignment="1">
      <alignment horizontal="justify" vertical="justify"/>
    </xf>
    <xf numFmtId="0" fontId="0" fillId="0" borderId="2" xfId="0" applyBorder="1" applyAlignment="1">
      <alignment horizontal="justify" vertical="justify"/>
    </xf>
    <xf numFmtId="0" fontId="20" fillId="0" borderId="1" xfId="0" applyFont="1" applyBorder="1" applyAlignment="1">
      <alignment horizontal="justify" vertical="justify"/>
    </xf>
    <xf numFmtId="0" fontId="8" fillId="2" borderId="0" xfId="1" applyFill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justify"/>
    </xf>
    <xf numFmtId="0" fontId="12" fillId="0" borderId="0" xfId="0" applyFont="1" applyBorder="1" applyAlignment="1">
      <alignment horizontal="center" vertical="justify"/>
    </xf>
    <xf numFmtId="0" fontId="12" fillId="0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1" fillId="0" borderId="1" xfId="0" applyFont="1" applyBorder="1" applyAlignment="1">
      <alignment horizontal="justify" vertical="justify"/>
    </xf>
    <xf numFmtId="0" fontId="11" fillId="0" borderId="0" xfId="0" applyFont="1" applyBorder="1" applyAlignment="1">
      <alignment horizontal="justify" vertical="justify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21" fillId="2" borderId="19" xfId="1" applyFont="1" applyFill="1" applyBorder="1" applyAlignment="1" applyProtection="1">
      <alignment horizontal="center" vertical="center"/>
    </xf>
    <xf numFmtId="0" fontId="21" fillId="2" borderId="35" xfId="1" applyFont="1" applyFill="1" applyBorder="1" applyAlignment="1" applyProtection="1">
      <alignment horizontal="center" vertical="center"/>
    </xf>
    <xf numFmtId="0" fontId="21" fillId="2" borderId="16" xfId="1" applyFont="1" applyFill="1" applyBorder="1" applyAlignment="1" applyProtection="1">
      <alignment horizontal="center" vertical="center"/>
    </xf>
    <xf numFmtId="0" fontId="21" fillId="2" borderId="17" xfId="1" applyFont="1" applyFill="1" applyBorder="1" applyAlignment="1" applyProtection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41" xfId="0" applyFont="1" applyFill="1" applyBorder="1" applyAlignment="1">
      <alignment horizontal="center" vertical="center"/>
    </xf>
    <xf numFmtId="0" fontId="11" fillId="10" borderId="3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4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4" fillId="11" borderId="20" xfId="0" applyFont="1" applyFill="1" applyBorder="1" applyAlignment="1">
      <alignment horizontal="center" vertical="center" wrapText="1"/>
    </xf>
    <xf numFmtId="0" fontId="14" fillId="11" borderId="41" xfId="0" applyFont="1" applyFill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2" fillId="0" borderId="61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12" fillId="0" borderId="66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3" fillId="0" borderId="30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left" vertical="center" wrapText="1"/>
    </xf>
    <xf numFmtId="0" fontId="12" fillId="0" borderId="57" xfId="0" applyFont="1" applyFill="1" applyBorder="1" applyAlignment="1">
      <alignment horizontal="left" vertical="center"/>
    </xf>
    <xf numFmtId="0" fontId="12" fillId="0" borderId="63" xfId="0" applyFont="1" applyFill="1" applyBorder="1" applyAlignment="1">
      <alignment horizontal="left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left" vertical="center"/>
    </xf>
    <xf numFmtId="0" fontId="12" fillId="0" borderId="71" xfId="0" applyFont="1" applyFill="1" applyBorder="1" applyAlignment="1">
      <alignment horizontal="left" vertical="center"/>
    </xf>
    <xf numFmtId="0" fontId="13" fillId="3" borderId="41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12" fillId="0" borderId="72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/>
    </xf>
    <xf numFmtId="0" fontId="12" fillId="10" borderId="41" xfId="0" applyFont="1" applyFill="1" applyBorder="1" applyAlignment="1">
      <alignment horizontal="center" vertical="center"/>
    </xf>
    <xf numFmtId="0" fontId="12" fillId="10" borderId="33" xfId="0" applyFont="1" applyFill="1" applyBorder="1" applyAlignment="1">
      <alignment horizontal="center" vertical="center"/>
    </xf>
    <xf numFmtId="0" fontId="12" fillId="3" borderId="6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/>
    </xf>
    <xf numFmtId="0" fontId="15" fillId="11" borderId="25" xfId="0" applyFont="1" applyFill="1" applyBorder="1" applyAlignment="1">
      <alignment horizontal="center" vertical="center"/>
    </xf>
    <xf numFmtId="0" fontId="15" fillId="11" borderId="10" xfId="0" applyFont="1" applyFill="1" applyBorder="1" applyAlignment="1">
      <alignment horizontal="center" vertical="center"/>
    </xf>
    <xf numFmtId="0" fontId="23" fillId="12" borderId="20" xfId="0" applyFont="1" applyFill="1" applyBorder="1" applyAlignment="1">
      <alignment horizontal="center" vertical="center"/>
    </xf>
    <xf numFmtId="0" fontId="23" fillId="12" borderId="41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7" borderId="16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9" borderId="78" xfId="0" applyFill="1" applyBorder="1" applyAlignment="1" applyProtection="1">
      <alignment horizontal="center"/>
      <protection locked="0"/>
    </xf>
    <xf numFmtId="0" fontId="0" fillId="9" borderId="79" xfId="0" applyFill="1" applyBorder="1" applyAlignment="1" applyProtection="1">
      <alignment horizontal="center"/>
      <protection locked="0"/>
    </xf>
    <xf numFmtId="0" fontId="15" fillId="7" borderId="36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justify" vertical="justify"/>
    </xf>
    <xf numFmtId="0" fontId="0" fillId="7" borderId="0" xfId="0" applyFill="1" applyBorder="1" applyAlignment="1">
      <alignment horizontal="justify" vertical="justify"/>
    </xf>
    <xf numFmtId="0" fontId="15" fillId="11" borderId="9" xfId="0" applyFont="1" applyFill="1" applyBorder="1" applyAlignment="1">
      <alignment horizontal="center"/>
    </xf>
    <xf numFmtId="0" fontId="15" fillId="11" borderId="10" xfId="0" applyFont="1" applyFill="1" applyBorder="1" applyAlignment="1">
      <alignment horizontal="center"/>
    </xf>
    <xf numFmtId="0" fontId="15" fillId="11" borderId="77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2" borderId="19" xfId="1" applyFill="1" applyBorder="1" applyAlignment="1" applyProtection="1">
      <alignment horizontal="center"/>
    </xf>
    <xf numFmtId="0" fontId="8" fillId="2" borderId="35" xfId="1" applyFill="1" applyBorder="1" applyAlignment="1" applyProtection="1">
      <alignment horizontal="center"/>
    </xf>
    <xf numFmtId="0" fontId="8" fillId="2" borderId="16" xfId="1" applyFill="1" applyBorder="1" applyAlignment="1" applyProtection="1">
      <alignment horizontal="center"/>
    </xf>
    <xf numFmtId="0" fontId="8" fillId="2" borderId="17" xfId="1" applyFill="1" applyBorder="1" applyAlignment="1" applyProtection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5" fillId="11" borderId="14" xfId="0" applyFont="1" applyFill="1" applyBorder="1" applyAlignment="1">
      <alignment horizontal="center"/>
    </xf>
    <xf numFmtId="0" fontId="12" fillId="8" borderId="18" xfId="0" applyFont="1" applyFill="1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35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circunferencia!$E$10:$E$46</c:f>
              <c:numCache>
                <c:formatCode>0.00</c:formatCode>
                <c:ptCount val="37"/>
                <c:pt idx="0">
                  <c:v>5</c:v>
                </c:pt>
                <c:pt idx="1">
                  <c:v>4.9240387650610398</c:v>
                </c:pt>
                <c:pt idx="2">
                  <c:v>4.6984631039295426</c:v>
                </c:pt>
                <c:pt idx="3">
                  <c:v>4.3301270189221936</c:v>
                </c:pt>
                <c:pt idx="4">
                  <c:v>3.83022221559489</c:v>
                </c:pt>
                <c:pt idx="5">
                  <c:v>3.2139380484326967</c:v>
                </c:pt>
                <c:pt idx="6">
                  <c:v>2.5000000000000004</c:v>
                </c:pt>
                <c:pt idx="7">
                  <c:v>1.7101007166283442</c:v>
                </c:pt>
                <c:pt idx="8">
                  <c:v>0.86824088833465207</c:v>
                </c:pt>
                <c:pt idx="9">
                  <c:v>3.06287113727155E-16</c:v>
                </c:pt>
                <c:pt idx="10">
                  <c:v>-0.86824088833465152</c:v>
                </c:pt>
                <c:pt idx="11">
                  <c:v>-1.7101007166283435</c:v>
                </c:pt>
                <c:pt idx="12">
                  <c:v>-2.4999999999999991</c:v>
                </c:pt>
                <c:pt idx="13">
                  <c:v>-3.2139380484326967</c:v>
                </c:pt>
                <c:pt idx="14">
                  <c:v>-3.8302222155948895</c:v>
                </c:pt>
                <c:pt idx="15">
                  <c:v>-4.3301270189221936</c:v>
                </c:pt>
                <c:pt idx="16">
                  <c:v>-4.6984631039295417</c:v>
                </c:pt>
                <c:pt idx="17">
                  <c:v>-4.9240387650610398</c:v>
                </c:pt>
                <c:pt idx="18">
                  <c:v>-5</c:v>
                </c:pt>
                <c:pt idx="19">
                  <c:v>-4.9240387650610407</c:v>
                </c:pt>
                <c:pt idx="20">
                  <c:v>-4.6984631039295426</c:v>
                </c:pt>
                <c:pt idx="21">
                  <c:v>-4.3301270189221945</c:v>
                </c:pt>
                <c:pt idx="22">
                  <c:v>-3.83022221559489</c:v>
                </c:pt>
                <c:pt idx="23">
                  <c:v>-3.2139380484326976</c:v>
                </c:pt>
                <c:pt idx="24">
                  <c:v>-2.5000000000000022</c:v>
                </c:pt>
                <c:pt idx="25">
                  <c:v>-1.7101007166283468</c:v>
                </c:pt>
                <c:pt idx="26">
                  <c:v>-0.86824088833465163</c:v>
                </c:pt>
                <c:pt idx="27">
                  <c:v>-9.1886134118146501E-16</c:v>
                </c:pt>
                <c:pt idx="28">
                  <c:v>0.86824088833464985</c:v>
                </c:pt>
                <c:pt idx="29">
                  <c:v>1.7101007166283408</c:v>
                </c:pt>
                <c:pt idx="30">
                  <c:v>2.5000000000000004</c:v>
                </c:pt>
                <c:pt idx="31">
                  <c:v>3.2139380484326963</c:v>
                </c:pt>
                <c:pt idx="32">
                  <c:v>3.8302222155948891</c:v>
                </c:pt>
                <c:pt idx="33">
                  <c:v>4.3301270189221919</c:v>
                </c:pt>
                <c:pt idx="34">
                  <c:v>4.6984631039295408</c:v>
                </c:pt>
                <c:pt idx="35">
                  <c:v>4.9240387650610398</c:v>
                </c:pt>
                <c:pt idx="36">
                  <c:v>5</c:v>
                </c:pt>
              </c:numCache>
            </c:numRef>
          </c:xVal>
          <c:yVal>
            <c:numRef>
              <c:f>circunferencia!$F$10:$F$46</c:f>
              <c:numCache>
                <c:formatCode>0.00</c:formatCode>
                <c:ptCount val="37"/>
                <c:pt idx="0">
                  <c:v>0</c:v>
                </c:pt>
                <c:pt idx="1">
                  <c:v>0.86824088833465163</c:v>
                </c:pt>
                <c:pt idx="2">
                  <c:v>1.7101007166283435</c:v>
                </c:pt>
                <c:pt idx="3">
                  <c:v>2.4999999999999996</c:v>
                </c:pt>
                <c:pt idx="4">
                  <c:v>3.2139380484326963</c:v>
                </c:pt>
                <c:pt idx="5">
                  <c:v>3.83022221559489</c:v>
                </c:pt>
                <c:pt idx="6">
                  <c:v>4.3301270189221928</c:v>
                </c:pt>
                <c:pt idx="7">
                  <c:v>4.6984631039295417</c:v>
                </c:pt>
                <c:pt idx="8">
                  <c:v>4.9240387650610398</c:v>
                </c:pt>
                <c:pt idx="9">
                  <c:v>5</c:v>
                </c:pt>
                <c:pt idx="10">
                  <c:v>4.9240387650610398</c:v>
                </c:pt>
                <c:pt idx="11">
                  <c:v>4.6984631039295426</c:v>
                </c:pt>
                <c:pt idx="12">
                  <c:v>4.3301270189221936</c:v>
                </c:pt>
                <c:pt idx="13">
                  <c:v>3.83022221559489</c:v>
                </c:pt>
                <c:pt idx="14">
                  <c:v>3.2139380484326976</c:v>
                </c:pt>
                <c:pt idx="15">
                  <c:v>2.4999999999999996</c:v>
                </c:pt>
                <c:pt idx="16">
                  <c:v>1.7101007166283444</c:v>
                </c:pt>
                <c:pt idx="17">
                  <c:v>0.86824088833465352</c:v>
                </c:pt>
                <c:pt idx="18">
                  <c:v>6.1257422745431001E-16</c:v>
                </c:pt>
                <c:pt idx="19">
                  <c:v>-0.86824088833465018</c:v>
                </c:pt>
                <c:pt idx="20">
                  <c:v>-1.7101007166283433</c:v>
                </c:pt>
                <c:pt idx="21">
                  <c:v>-2.4999999999999987</c:v>
                </c:pt>
                <c:pt idx="22">
                  <c:v>-3.2139380484326963</c:v>
                </c:pt>
                <c:pt idx="23">
                  <c:v>-3.8302222155948895</c:v>
                </c:pt>
                <c:pt idx="24">
                  <c:v>-4.3301270189221919</c:v>
                </c:pt>
                <c:pt idx="25">
                  <c:v>-4.6984631039295408</c:v>
                </c:pt>
                <c:pt idx="26">
                  <c:v>-4.9240387650610398</c:v>
                </c:pt>
                <c:pt idx="27">
                  <c:v>-5</c:v>
                </c:pt>
                <c:pt idx="28">
                  <c:v>-4.9240387650610407</c:v>
                </c:pt>
                <c:pt idx="29">
                  <c:v>-4.6984631039295426</c:v>
                </c:pt>
                <c:pt idx="30">
                  <c:v>-4.3301270189221928</c:v>
                </c:pt>
                <c:pt idx="31">
                  <c:v>-3.8302222155948904</c:v>
                </c:pt>
                <c:pt idx="32">
                  <c:v>-3.213938048432698</c:v>
                </c:pt>
                <c:pt idx="33">
                  <c:v>-2.5000000000000022</c:v>
                </c:pt>
                <c:pt idx="34">
                  <c:v>-1.7101007166283471</c:v>
                </c:pt>
                <c:pt idx="35">
                  <c:v>-0.86824088833465196</c:v>
                </c:pt>
                <c:pt idx="36">
                  <c:v>-1.22514845490862E-15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92-4E8C-9F60-692C1A90A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881504"/>
        <c:axId val="1"/>
      </c:scatterChart>
      <c:valAx>
        <c:axId val="1689881504"/>
        <c:scaling>
          <c:orientation val="minMax"/>
          <c:min val="-6"/>
        </c:scaling>
        <c:delete val="0"/>
        <c:axPos val="b"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crossBetween val="midCat"/>
        <c:minorUnit val="0.4"/>
      </c:valAx>
      <c:valAx>
        <c:axId val="1"/>
        <c:scaling>
          <c:orientation val="minMax"/>
          <c:max val="6"/>
          <c:min val="-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89881504"/>
        <c:crosses val="autoZero"/>
        <c:crossBetween val="midCat"/>
        <c:majorUnit val="2"/>
        <c:minorUnit val="0.4"/>
      </c:valAx>
    </c:plotArea>
    <c:plotVisOnly val="1"/>
    <c:dispBlanksAs val="gap"/>
    <c:showDLblsOverMax val="0"/>
  </c:chart>
  <c:spPr>
    <a:ln w="22225">
      <a:solidFill>
        <a:schemeClr val="tx1"/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1557305336835E-2"/>
          <c:y val="2.8252405949256338E-2"/>
          <c:w val="0.7008473315835525"/>
          <c:h val="0.89719889180519119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atividade1!$E$14:$E$50</c:f>
              <c:numCache>
                <c:formatCode>0.00</c:formatCode>
                <c:ptCount val="37"/>
                <c:pt idx="0">
                  <c:v>20</c:v>
                </c:pt>
                <c:pt idx="1">
                  <c:v>14.772116295183121</c:v>
                </c:pt>
                <c:pt idx="2">
                  <c:v>10.655875602224432</c:v>
                </c:pt>
                <c:pt idx="3">
                  <c:v>8.6602540378443873</c:v>
                </c:pt>
                <c:pt idx="4">
                  <c:v>8.6867493806901752</c:v>
                </c:pt>
                <c:pt idx="5">
                  <c:v>9.6418141452980901</c:v>
                </c:pt>
                <c:pt idx="6">
                  <c:v>10.000000000000002</c:v>
                </c:pt>
                <c:pt idx="7">
                  <c:v>8.5505035831417189</c:v>
                </c:pt>
                <c:pt idx="8">
                  <c:v>4.9768008851429615</c:v>
                </c:pt>
                <c:pt idx="9">
                  <c:v>1.83772268236293E-15</c:v>
                </c:pt>
                <c:pt idx="10">
                  <c:v>-4.9768008851429588</c:v>
                </c:pt>
                <c:pt idx="11">
                  <c:v>-8.5505035831417171</c:v>
                </c:pt>
                <c:pt idx="12">
                  <c:v>-9.9999999999999964</c:v>
                </c:pt>
                <c:pt idx="13">
                  <c:v>-9.6418141452980901</c:v>
                </c:pt>
                <c:pt idx="14">
                  <c:v>-8.686749380690177</c:v>
                </c:pt>
                <c:pt idx="15">
                  <c:v>-8.6602540378443873</c:v>
                </c:pt>
                <c:pt idx="16">
                  <c:v>-10.655875602224427</c:v>
                </c:pt>
                <c:pt idx="17">
                  <c:v>-14.772116295183107</c:v>
                </c:pt>
                <c:pt idx="18">
                  <c:v>-19.999999999999996</c:v>
                </c:pt>
                <c:pt idx="19">
                  <c:v>-24.620193825305197</c:v>
                </c:pt>
                <c:pt idx="20">
                  <c:v>-26.931829229211907</c:v>
                </c:pt>
                <c:pt idx="21">
                  <c:v>-25.980762113533164</c:v>
                </c:pt>
                <c:pt idx="22">
                  <c:v>-21.955028344068939</c:v>
                </c:pt>
                <c:pt idx="23">
                  <c:v>-16.069690242163485</c:v>
                </c:pt>
                <c:pt idx="24">
                  <c:v>-10.000000000000011</c:v>
                </c:pt>
                <c:pt idx="25">
                  <c:v>-5.1303021498850443</c:v>
                </c:pt>
                <c:pt idx="26">
                  <c:v>-1.9691262215342538</c:v>
                </c:pt>
                <c:pt idx="27">
                  <c:v>-1.83772268236293E-15</c:v>
                </c:pt>
                <c:pt idx="28">
                  <c:v>1.9691262215342487</c:v>
                </c:pt>
                <c:pt idx="29">
                  <c:v>5.1303021498850168</c:v>
                </c:pt>
                <c:pt idx="30">
                  <c:v>9.9999999999999982</c:v>
                </c:pt>
                <c:pt idx="31">
                  <c:v>16.069690242163475</c:v>
                </c:pt>
                <c:pt idx="32">
                  <c:v>21.955028344068928</c:v>
                </c:pt>
                <c:pt idx="33">
                  <c:v>25.980762113533153</c:v>
                </c:pt>
                <c:pt idx="34">
                  <c:v>26.93182922921191</c:v>
                </c:pt>
                <c:pt idx="35">
                  <c:v>24.620193825305201</c:v>
                </c:pt>
                <c:pt idx="36">
                  <c:v>20.000000000000007</c:v>
                </c:pt>
              </c:numCache>
            </c:numRef>
          </c:xVal>
          <c:yVal>
            <c:numRef>
              <c:f>atividade1!$F$14:$F$50</c:f>
              <c:numCache>
                <c:formatCode>0.00</c:formatCode>
                <c:ptCount val="37"/>
                <c:pt idx="0">
                  <c:v>0</c:v>
                </c:pt>
                <c:pt idx="1">
                  <c:v>2.6047226650039548</c:v>
                </c:pt>
                <c:pt idx="2">
                  <c:v>3.8784215392531363</c:v>
                </c:pt>
                <c:pt idx="3">
                  <c:v>4.9999999999999991</c:v>
                </c:pt>
                <c:pt idx="4">
                  <c:v>7.2890482014665912</c:v>
                </c:pt>
                <c:pt idx="5">
                  <c:v>11.490666646784669</c:v>
                </c:pt>
                <c:pt idx="6">
                  <c:v>17.320508075688771</c:v>
                </c:pt>
                <c:pt idx="7">
                  <c:v>23.492315519647704</c:v>
                </c:pt>
                <c:pt idx="8">
                  <c:v>28.224840379768587</c:v>
                </c:pt>
                <c:pt idx="9">
                  <c:v>30</c:v>
                </c:pt>
                <c:pt idx="10">
                  <c:v>28.22484037976859</c:v>
                </c:pt>
                <c:pt idx="11">
                  <c:v>23.492315519647708</c:v>
                </c:pt>
                <c:pt idx="12">
                  <c:v>17.320508075688778</c:v>
                </c:pt>
                <c:pt idx="13">
                  <c:v>11.490666646784669</c:v>
                </c:pt>
                <c:pt idx="14">
                  <c:v>7.2890482014665965</c:v>
                </c:pt>
                <c:pt idx="15">
                  <c:v>4.9999999999999991</c:v>
                </c:pt>
                <c:pt idx="16">
                  <c:v>3.8784215392531363</c:v>
                </c:pt>
                <c:pt idx="17">
                  <c:v>2.6047226650039579</c:v>
                </c:pt>
                <c:pt idx="18">
                  <c:v>2.4502969098172396E-15</c:v>
                </c:pt>
                <c:pt idx="19">
                  <c:v>-4.3412044416732494</c:v>
                </c:pt>
                <c:pt idx="20">
                  <c:v>-9.8023841937736123</c:v>
                </c:pt>
                <c:pt idx="21">
                  <c:v>-14.999999999999991</c:v>
                </c:pt>
                <c:pt idx="22">
                  <c:v>-18.422456185994974</c:v>
                </c:pt>
                <c:pt idx="23">
                  <c:v>-19.151111077974448</c:v>
                </c:pt>
                <c:pt idx="24">
                  <c:v>-17.320508075688771</c:v>
                </c:pt>
                <c:pt idx="25">
                  <c:v>-14.095389311788633</c:v>
                </c:pt>
                <c:pt idx="26">
                  <c:v>-11.167469740719728</c:v>
                </c:pt>
                <c:pt idx="27">
                  <c:v>-10</c:v>
                </c:pt>
                <c:pt idx="28">
                  <c:v>-11.167469740719724</c:v>
                </c:pt>
                <c:pt idx="29">
                  <c:v>-14.095389311788614</c:v>
                </c:pt>
                <c:pt idx="30">
                  <c:v>-17.320508075688767</c:v>
                </c:pt>
                <c:pt idx="31">
                  <c:v>-19.151111077974445</c:v>
                </c:pt>
                <c:pt idx="32">
                  <c:v>-18.422456185994982</c:v>
                </c:pt>
                <c:pt idx="33">
                  <c:v>-15.000000000000014</c:v>
                </c:pt>
                <c:pt idx="34">
                  <c:v>-9.8023841937736389</c:v>
                </c:pt>
                <c:pt idx="35">
                  <c:v>-4.34120444167326</c:v>
                </c:pt>
                <c:pt idx="36">
                  <c:v>-4.9005938196344816E-15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F4-4505-BDD9-73E683C50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9880064"/>
        <c:axId val="1"/>
      </c:scatterChart>
      <c:valAx>
        <c:axId val="16898800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"/>
        <c:crosses val="autoZero"/>
        <c:crossBetween val="midCat"/>
      </c:valAx>
      <c:valAx>
        <c:axId val="1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1689880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38100</xdr:rowOff>
    </xdr:from>
    <xdr:to>
      <xdr:col>8</xdr:col>
      <xdr:colOff>400050</xdr:colOff>
      <xdr:row>23</xdr:row>
      <xdr:rowOff>28575</xdr:rowOff>
    </xdr:to>
    <xdr:pic>
      <xdr:nvPicPr>
        <xdr:cNvPr id="2195" name="Picture 1">
          <a:extLst>
            <a:ext uri="{FF2B5EF4-FFF2-40B4-BE49-F238E27FC236}">
              <a16:creationId xmlns:a16="http://schemas.microsoft.com/office/drawing/2014/main" id="{92F54B5A-3607-B6C7-D650-5B82B9149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3962400"/>
          <a:ext cx="4667250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28575</xdr:rowOff>
    </xdr:from>
    <xdr:to>
      <xdr:col>8</xdr:col>
      <xdr:colOff>590550</xdr:colOff>
      <xdr:row>43</xdr:row>
      <xdr:rowOff>180975</xdr:rowOff>
    </xdr:to>
    <xdr:pic>
      <xdr:nvPicPr>
        <xdr:cNvPr id="2196" name="Picture 2">
          <a:extLst>
            <a:ext uri="{FF2B5EF4-FFF2-40B4-BE49-F238E27FC236}">
              <a16:creationId xmlns:a16="http://schemas.microsoft.com/office/drawing/2014/main" id="{5B1E2D94-5E0E-927F-8934-3EA5D6843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248400"/>
          <a:ext cx="4838700" cy="358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5</xdr:row>
      <xdr:rowOff>190500</xdr:rowOff>
    </xdr:from>
    <xdr:to>
      <xdr:col>12</xdr:col>
      <xdr:colOff>523875</xdr:colOff>
      <xdr:row>20</xdr:row>
      <xdr:rowOff>9525</xdr:rowOff>
    </xdr:to>
    <xdr:graphicFrame macro="">
      <xdr:nvGraphicFramePr>
        <xdr:cNvPr id="3207" name="Gráfico 1">
          <a:extLst>
            <a:ext uri="{FF2B5EF4-FFF2-40B4-BE49-F238E27FC236}">
              <a16:creationId xmlns:a16="http://schemas.microsoft.com/office/drawing/2014/main" id="{E470E518-D008-335A-340B-750C9FE46E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</xdr:colOff>
      <xdr:row>20</xdr:row>
      <xdr:rowOff>47625</xdr:rowOff>
    </xdr:from>
    <xdr:to>
      <xdr:col>12</xdr:col>
      <xdr:colOff>552450</xdr:colOff>
      <xdr:row>29</xdr:row>
      <xdr:rowOff>200025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27A24BC-CDFC-5E64-3088-CCCAE89062E0}"/>
            </a:ext>
          </a:extLst>
        </xdr:cNvPr>
        <xdr:cNvSpPr txBox="1"/>
      </xdr:nvSpPr>
      <xdr:spPr>
        <a:xfrm>
          <a:off x="4371975" y="5581650"/>
          <a:ext cx="4610100" cy="22098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ct val="150000"/>
            </a:lnSpc>
          </a:pPr>
          <a:r>
            <a:rPr lang="pt-BR" sz="1200" b="1">
              <a:latin typeface="Verdana" pitchFamily="34" charset="0"/>
            </a:rPr>
            <a:t>OBSERVAÇÕES:</a:t>
          </a:r>
        </a:p>
        <a:p>
          <a:pPr>
            <a:lnSpc>
              <a:spcPct val="150000"/>
            </a:lnSpc>
          </a:pPr>
          <a:r>
            <a:rPr lang="pt-BR" sz="1200">
              <a:latin typeface="Verdana" pitchFamily="34" charset="0"/>
            </a:rPr>
            <a:t>1) O gráfioco foi feito com ângulo de giro de 10º, porém nada impede de se</a:t>
          </a:r>
          <a:r>
            <a:rPr lang="pt-BR" sz="1200" baseline="0">
              <a:latin typeface="Verdana" pitchFamily="34" charset="0"/>
            </a:rPr>
            <a:t> construir usando outros valores. Por exemplo:   utilize os valores de:</a:t>
          </a:r>
        </a:p>
        <a:p>
          <a:pPr>
            <a:lnSpc>
              <a:spcPct val="150000"/>
            </a:lnSpc>
          </a:pPr>
          <a:r>
            <a:rPr lang="pt-BR" sz="1200" baseline="0">
              <a:latin typeface="Verdana" pitchFamily="34" charset="0"/>
            </a:rPr>
            <a:t> a) 30º  ;  b) 45] e c) 60º</a:t>
          </a:r>
        </a:p>
        <a:p>
          <a:pPr>
            <a:lnSpc>
              <a:spcPct val="150000"/>
            </a:lnSpc>
          </a:pPr>
          <a:r>
            <a:rPr lang="pt-BR" sz="1200" baseline="0">
              <a:latin typeface="Verdana" pitchFamily="34" charset="0"/>
            </a:rPr>
            <a:t>2) Para valores menores de 10º pode ocorrer distorção  no traçasdo dos pontos próximos a  0º.</a:t>
          </a:r>
          <a:endParaRPr lang="pt-BR" sz="1200">
            <a:latin typeface="Verdana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10</xdr:row>
      <xdr:rowOff>47625</xdr:rowOff>
    </xdr:from>
    <xdr:to>
      <xdr:col>13</xdr:col>
      <xdr:colOff>0</xdr:colOff>
      <xdr:row>26</xdr:row>
      <xdr:rowOff>19050</xdr:rowOff>
    </xdr:to>
    <xdr:graphicFrame macro="">
      <xdr:nvGraphicFramePr>
        <xdr:cNvPr id="106522" name="Gráfico 4">
          <a:extLst>
            <a:ext uri="{FF2B5EF4-FFF2-40B4-BE49-F238E27FC236}">
              <a16:creationId xmlns:a16="http://schemas.microsoft.com/office/drawing/2014/main" id="{F0AA36AF-DB37-6A95-1C21-E18AA8DA9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topLeftCell="A4" zoomScaleNormal="100" workbookViewId="0">
      <selection activeCell="D6" sqref="D6:I6"/>
    </sheetView>
  </sheetViews>
  <sheetFormatPr defaultRowHeight="15" x14ac:dyDescent="0.25"/>
  <sheetData>
    <row r="1" spans="1:11" ht="74.25" customHeight="1" thickTop="1" thickBot="1" x14ac:dyDescent="0.3">
      <c r="A1" s="159" t="s">
        <v>112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1" ht="128.25" customHeight="1" thickTop="1" thickBot="1" x14ac:dyDescent="0.3">
      <c r="A2" s="82"/>
      <c r="B2" s="83"/>
      <c r="C2" s="83"/>
      <c r="D2" s="83"/>
      <c r="E2" s="83"/>
      <c r="F2" s="83"/>
      <c r="G2" s="83"/>
      <c r="H2" s="83"/>
      <c r="I2" s="83"/>
      <c r="J2" s="83"/>
      <c r="K2" s="84"/>
    </row>
    <row r="3" spans="1:11" ht="30" customHeight="1" thickTop="1" x14ac:dyDescent="0.25">
      <c r="A3" s="82"/>
      <c r="B3" s="85"/>
      <c r="C3" s="86"/>
      <c r="D3" s="86"/>
      <c r="E3" s="86"/>
      <c r="F3" s="86"/>
      <c r="G3" s="86"/>
      <c r="H3" s="86"/>
      <c r="I3" s="86"/>
      <c r="J3" s="87"/>
      <c r="K3" s="88"/>
    </row>
    <row r="4" spans="1:11" ht="30" customHeight="1" thickBot="1" x14ac:dyDescent="0.3">
      <c r="A4" s="82"/>
      <c r="B4" s="89"/>
      <c r="C4" s="90"/>
      <c r="D4" s="90"/>
      <c r="E4" s="90"/>
      <c r="F4" s="90"/>
      <c r="G4" s="90"/>
      <c r="H4" s="90"/>
      <c r="I4" s="90"/>
      <c r="J4" s="91"/>
      <c r="K4" s="84"/>
    </row>
    <row r="5" spans="1:11" ht="51" customHeight="1" thickBot="1" x14ac:dyDescent="0.3">
      <c r="A5" s="82"/>
      <c r="B5" s="89"/>
      <c r="C5" s="92"/>
      <c r="D5" s="162" t="s">
        <v>113</v>
      </c>
      <c r="E5" s="163"/>
      <c r="F5" s="163"/>
      <c r="G5" s="163"/>
      <c r="H5" s="163"/>
      <c r="I5" s="164"/>
      <c r="J5" s="91"/>
      <c r="K5" s="84"/>
    </row>
    <row r="6" spans="1:11" ht="51" customHeight="1" thickBot="1" x14ac:dyDescent="0.3">
      <c r="A6" s="82"/>
      <c r="B6" s="93"/>
      <c r="C6" s="94" t="s">
        <v>114</v>
      </c>
      <c r="D6" s="165" t="s">
        <v>115</v>
      </c>
      <c r="E6" s="166"/>
      <c r="F6" s="166"/>
      <c r="G6" s="166"/>
      <c r="H6" s="166"/>
      <c r="I6" s="167"/>
      <c r="J6" s="95"/>
      <c r="K6" s="84"/>
    </row>
    <row r="7" spans="1:11" ht="51" customHeight="1" thickBot="1" x14ac:dyDescent="0.3">
      <c r="A7" s="82"/>
      <c r="B7" s="93"/>
      <c r="C7" s="94" t="s">
        <v>116</v>
      </c>
      <c r="D7" s="168" t="s">
        <v>117</v>
      </c>
      <c r="E7" s="169"/>
      <c r="F7" s="169"/>
      <c r="G7" s="169"/>
      <c r="H7" s="169"/>
      <c r="I7" s="170"/>
      <c r="J7" s="95"/>
      <c r="K7" s="84"/>
    </row>
    <row r="8" spans="1:11" ht="51" customHeight="1" thickBot="1" x14ac:dyDescent="0.3">
      <c r="A8" s="82"/>
      <c r="B8" s="93"/>
      <c r="C8" s="94" t="s">
        <v>118</v>
      </c>
      <c r="D8" s="168" t="s">
        <v>119</v>
      </c>
      <c r="E8" s="169"/>
      <c r="F8" s="169"/>
      <c r="G8" s="169"/>
      <c r="H8" s="169"/>
      <c r="I8" s="170"/>
      <c r="J8" s="95"/>
      <c r="K8" s="84"/>
    </row>
    <row r="9" spans="1:11" ht="51" customHeight="1" thickBot="1" x14ac:dyDescent="0.3">
      <c r="A9" s="82"/>
      <c r="B9" s="93"/>
      <c r="C9" s="94" t="s">
        <v>120</v>
      </c>
      <c r="D9" s="171" t="s">
        <v>121</v>
      </c>
      <c r="E9" s="172"/>
      <c r="F9" s="172"/>
      <c r="G9" s="172"/>
      <c r="H9" s="172"/>
      <c r="I9" s="173"/>
      <c r="J9" s="95"/>
      <c r="K9" s="84"/>
    </row>
    <row r="10" spans="1:11" ht="51" customHeight="1" thickBot="1" x14ac:dyDescent="0.3">
      <c r="A10" s="82"/>
      <c r="B10" s="89"/>
      <c r="C10" s="94" t="s">
        <v>153</v>
      </c>
      <c r="D10" s="156" t="s">
        <v>152</v>
      </c>
      <c r="E10" s="157"/>
      <c r="F10" s="157"/>
      <c r="G10" s="157"/>
      <c r="H10" s="157"/>
      <c r="I10" s="158"/>
      <c r="J10" s="95"/>
      <c r="K10" s="84"/>
    </row>
    <row r="11" spans="1:11" ht="51" customHeight="1" thickBot="1" x14ac:dyDescent="0.3">
      <c r="A11" s="82"/>
      <c r="B11" s="89"/>
      <c r="C11" s="94" t="s">
        <v>154</v>
      </c>
      <c r="D11" s="156" t="s">
        <v>151</v>
      </c>
      <c r="E11" s="157"/>
      <c r="F11" s="157"/>
      <c r="G11" s="157"/>
      <c r="H11" s="157"/>
      <c r="I11" s="158"/>
      <c r="J11" s="95"/>
      <c r="K11" s="84"/>
    </row>
    <row r="12" spans="1:11" ht="44.25" customHeight="1" thickBot="1" x14ac:dyDescent="0.3">
      <c r="A12" s="82"/>
      <c r="B12" s="96"/>
      <c r="C12" s="97"/>
      <c r="D12" s="97"/>
      <c r="E12" s="97"/>
      <c r="F12" s="97"/>
      <c r="G12" s="97"/>
      <c r="H12" s="97"/>
      <c r="I12" s="97"/>
      <c r="J12" s="98"/>
      <c r="K12" s="84"/>
    </row>
    <row r="13" spans="1:11" x14ac:dyDescent="0.2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4"/>
    </row>
    <row r="14" spans="1:11" x14ac:dyDescent="0.25">
      <c r="A14" s="82"/>
      <c r="B14" s="83"/>
      <c r="C14" s="83"/>
      <c r="D14" s="83"/>
      <c r="E14" s="83"/>
      <c r="F14" s="83"/>
      <c r="G14" s="83"/>
      <c r="H14" s="83"/>
      <c r="I14" s="83"/>
      <c r="J14" s="83"/>
      <c r="K14" s="84"/>
    </row>
    <row r="15" spans="1:11" x14ac:dyDescent="0.2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4"/>
    </row>
    <row r="16" spans="1:11" x14ac:dyDescent="0.25">
      <c r="A16" s="82"/>
      <c r="B16" s="83"/>
      <c r="C16" s="83"/>
      <c r="D16" s="83"/>
      <c r="E16" s="83"/>
      <c r="F16" s="83"/>
      <c r="G16" s="83"/>
      <c r="H16" s="83"/>
      <c r="I16" s="83"/>
      <c r="J16" s="83"/>
      <c r="K16" s="84"/>
    </row>
    <row r="17" spans="1:13" x14ac:dyDescent="0.25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4"/>
      <c r="M17" s="102"/>
    </row>
    <row r="18" spans="1:13" x14ac:dyDescent="0.25">
      <c r="A18" s="82"/>
      <c r="B18" s="83"/>
      <c r="C18" s="83"/>
      <c r="D18" s="83"/>
      <c r="E18" s="83"/>
      <c r="F18" s="83"/>
      <c r="G18" s="83"/>
      <c r="H18" s="83"/>
      <c r="I18" s="83"/>
      <c r="J18" s="83"/>
      <c r="K18" s="84"/>
    </row>
    <row r="19" spans="1:13" x14ac:dyDescent="0.25">
      <c r="A19" s="82"/>
      <c r="B19" s="83"/>
      <c r="C19" s="83"/>
      <c r="D19" s="83"/>
      <c r="E19" s="83"/>
      <c r="F19" s="83"/>
      <c r="G19" s="83"/>
      <c r="H19" s="83"/>
      <c r="I19" s="83"/>
      <c r="J19" s="83"/>
      <c r="K19" s="84"/>
    </row>
    <row r="20" spans="1:13" ht="15.75" thickBot="1" x14ac:dyDescent="0.3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1"/>
    </row>
    <row r="21" spans="1:13" ht="15.75" thickTop="1" x14ac:dyDescent="0.25"/>
  </sheetData>
  <sheetProtection sheet="1"/>
  <mergeCells count="8">
    <mergeCell ref="D10:I10"/>
    <mergeCell ref="D11:I11"/>
    <mergeCell ref="A1:K1"/>
    <mergeCell ref="D5:I5"/>
    <mergeCell ref="D6:I6"/>
    <mergeCell ref="D7:I7"/>
    <mergeCell ref="D8:I8"/>
    <mergeCell ref="D9:I9"/>
  </mergeCells>
  <hyperlinks>
    <hyperlink ref="D6:I6" location="introducao!A1" display="INTRODUÇÃO"/>
    <hyperlink ref="D7:I7" location="tutorial!A1" display="TUTORIAL"/>
    <hyperlink ref="D8:I8" location="circunferencia!A1" display="CONSTRUÇÃO DE UMA CIRCUNFERÊNCIA"/>
    <hyperlink ref="D9:I9" location="atividade1!A1" display="ATIVIDADE1 - GRÁFICOS   EM  COORD. POLAR"/>
    <hyperlink ref="D10:I10" location="atividade2!A1" display="ATIVIDADE2 - COMPLETAR AS FRASES"/>
    <hyperlink ref="D11:I11" location="CREDITOS!A1" display="CRÉDITOS"/>
  </hyperlinks>
  <pageMargins left="0.511811024" right="0.511811024" top="0.78740157499999996" bottom="0.78740157499999996" header="0.31496062000000002" footer="0.31496062000000002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4.85546875" customWidth="1"/>
    <col min="10" max="10" width="4.5703125" customWidth="1"/>
  </cols>
  <sheetData>
    <row r="1" spans="1:11" ht="19.5" customHeight="1" thickBot="1" x14ac:dyDescent="0.3">
      <c r="A1" s="12"/>
      <c r="B1" s="12"/>
      <c r="C1" s="12"/>
      <c r="D1" s="12"/>
      <c r="E1" s="12"/>
      <c r="F1" s="12"/>
      <c r="G1" s="12"/>
      <c r="H1" s="191" t="s">
        <v>15</v>
      </c>
      <c r="I1" s="191"/>
      <c r="J1" s="191"/>
    </row>
    <row r="2" spans="1:11" ht="28.5" customHeight="1" x14ac:dyDescent="0.25">
      <c r="A2" s="12"/>
      <c r="B2" s="195" t="s">
        <v>0</v>
      </c>
      <c r="C2" s="196"/>
      <c r="D2" s="196"/>
      <c r="E2" s="196"/>
      <c r="F2" s="196"/>
      <c r="G2" s="196"/>
      <c r="H2" s="196"/>
      <c r="I2" s="197"/>
      <c r="J2" s="12"/>
    </row>
    <row r="3" spans="1:11" x14ac:dyDescent="0.25">
      <c r="A3" s="12"/>
      <c r="B3" s="2"/>
      <c r="C3" s="1"/>
      <c r="D3" s="1"/>
      <c r="E3" s="1"/>
      <c r="F3" s="1"/>
      <c r="G3" s="1"/>
      <c r="H3" s="1"/>
      <c r="I3" s="3"/>
      <c r="J3" s="12"/>
    </row>
    <row r="4" spans="1:11" ht="21" customHeight="1" x14ac:dyDescent="0.25">
      <c r="A4" s="12"/>
      <c r="B4" s="192" t="s">
        <v>1</v>
      </c>
      <c r="C4" s="193"/>
      <c r="D4" s="193"/>
      <c r="E4" s="193"/>
      <c r="F4" s="193"/>
      <c r="G4" s="193"/>
      <c r="H4" s="193"/>
      <c r="I4" s="194"/>
      <c r="J4" s="12"/>
    </row>
    <row r="5" spans="1:11" ht="21" customHeight="1" x14ac:dyDescent="0.25">
      <c r="A5" s="12"/>
      <c r="B5" s="177" t="s">
        <v>2</v>
      </c>
      <c r="C5" s="178"/>
      <c r="D5" s="178"/>
      <c r="E5" s="178"/>
      <c r="F5" s="178"/>
      <c r="G5" s="178"/>
      <c r="H5" s="178"/>
      <c r="I5" s="179"/>
      <c r="J5" s="12"/>
    </row>
    <row r="6" spans="1:11" ht="21" customHeight="1" x14ac:dyDescent="0.25">
      <c r="A6" s="12"/>
      <c r="B6" s="177" t="s">
        <v>3</v>
      </c>
      <c r="C6" s="178"/>
      <c r="D6" s="178"/>
      <c r="E6" s="178"/>
      <c r="F6" s="178"/>
      <c r="G6" s="178"/>
      <c r="H6" s="178"/>
      <c r="I6" s="179"/>
      <c r="J6" s="12"/>
    </row>
    <row r="7" spans="1:11" ht="21" customHeight="1" x14ac:dyDescent="0.25">
      <c r="A7" s="12"/>
      <c r="B7" s="187" t="s">
        <v>12</v>
      </c>
      <c r="C7" s="188"/>
      <c r="D7" s="188"/>
      <c r="E7" s="188"/>
      <c r="F7" s="188"/>
      <c r="G7" s="188"/>
      <c r="H7" s="188"/>
      <c r="I7" s="189"/>
      <c r="J7" s="12"/>
    </row>
    <row r="8" spans="1:11" ht="21" customHeight="1" x14ac:dyDescent="0.25">
      <c r="A8" s="12"/>
      <c r="B8" s="187" t="s">
        <v>13</v>
      </c>
      <c r="C8" s="188"/>
      <c r="D8" s="188"/>
      <c r="E8" s="188"/>
      <c r="F8" s="188"/>
      <c r="G8" s="188"/>
      <c r="H8" s="188"/>
      <c r="I8" s="189"/>
      <c r="J8" s="12"/>
    </row>
    <row r="9" spans="1:11" ht="21" customHeight="1" x14ac:dyDescent="0.25">
      <c r="A9" s="12"/>
      <c r="B9" s="187" t="s">
        <v>11</v>
      </c>
      <c r="C9" s="188"/>
      <c r="D9" s="188"/>
      <c r="E9" s="188"/>
      <c r="F9" s="188"/>
      <c r="G9" s="188"/>
      <c r="H9" s="188"/>
      <c r="I9" s="189"/>
      <c r="J9" s="12"/>
      <c r="K9" s="8"/>
    </row>
    <row r="10" spans="1:11" ht="21" customHeight="1" x14ac:dyDescent="0.25">
      <c r="A10" s="12"/>
      <c r="B10" s="187" t="s">
        <v>125</v>
      </c>
      <c r="C10" s="188"/>
      <c r="D10" s="188"/>
      <c r="E10" s="188"/>
      <c r="F10" s="188"/>
      <c r="G10" s="188"/>
      <c r="H10" s="188"/>
      <c r="I10" s="189"/>
      <c r="J10" s="12"/>
      <c r="K10" s="8"/>
    </row>
    <row r="11" spans="1:11" ht="21" customHeight="1" x14ac:dyDescent="0.25">
      <c r="A11" s="12"/>
      <c r="B11" s="187" t="s">
        <v>4</v>
      </c>
      <c r="C11" s="188"/>
      <c r="D11" s="188"/>
      <c r="E11" s="188"/>
      <c r="F11" s="188"/>
      <c r="G11" s="188"/>
      <c r="H11" s="188"/>
      <c r="I11" s="189"/>
      <c r="J11" s="12"/>
      <c r="K11" s="8"/>
    </row>
    <row r="12" spans="1:11" ht="21" customHeight="1" x14ac:dyDescent="0.25">
      <c r="A12" s="12"/>
      <c r="B12" s="187" t="s">
        <v>8</v>
      </c>
      <c r="C12" s="188"/>
      <c r="D12" s="188"/>
      <c r="E12" s="188"/>
      <c r="F12" s="188"/>
      <c r="G12" s="188"/>
      <c r="H12" s="188"/>
      <c r="I12" s="189"/>
      <c r="J12" s="12"/>
      <c r="K12" s="8"/>
    </row>
    <row r="13" spans="1:11" ht="21" customHeight="1" x14ac:dyDescent="0.25">
      <c r="A13" s="12"/>
      <c r="B13" s="187" t="s">
        <v>5</v>
      </c>
      <c r="C13" s="188"/>
      <c r="D13" s="188"/>
      <c r="E13" s="188"/>
      <c r="F13" s="188"/>
      <c r="G13" s="188"/>
      <c r="H13" s="188"/>
      <c r="I13" s="189"/>
      <c r="J13" s="12"/>
    </row>
    <row r="14" spans="1:11" ht="21" customHeight="1" x14ac:dyDescent="0.25">
      <c r="A14" s="12"/>
      <c r="B14" s="190" t="s">
        <v>7</v>
      </c>
      <c r="C14" s="188"/>
      <c r="D14" s="188"/>
      <c r="E14" s="188"/>
      <c r="F14" s="188"/>
      <c r="G14" s="188"/>
      <c r="H14" s="188"/>
      <c r="I14" s="189"/>
      <c r="J14" s="12"/>
    </row>
    <row r="15" spans="1:11" x14ac:dyDescent="0.25">
      <c r="A15" s="12"/>
      <c r="B15" s="177"/>
      <c r="C15" s="178"/>
      <c r="D15" s="178"/>
      <c r="E15" s="178"/>
      <c r="F15" s="178"/>
      <c r="G15" s="178"/>
      <c r="H15" s="178"/>
      <c r="I15" s="179"/>
      <c r="J15" s="12"/>
    </row>
    <row r="16" spans="1:11" x14ac:dyDescent="0.25">
      <c r="A16" s="12"/>
      <c r="B16" s="177"/>
      <c r="C16" s="178"/>
      <c r="D16" s="178"/>
      <c r="E16" s="178"/>
      <c r="F16" s="178"/>
      <c r="G16" s="178"/>
      <c r="H16" s="178"/>
      <c r="I16" s="179"/>
      <c r="J16" s="12"/>
    </row>
    <row r="17" spans="1:10" x14ac:dyDescent="0.25">
      <c r="A17" s="12"/>
      <c r="B17" s="5"/>
      <c r="C17" s="6"/>
      <c r="D17" s="6"/>
      <c r="E17" s="6"/>
      <c r="F17" s="6"/>
      <c r="G17" s="6"/>
      <c r="H17" s="6"/>
      <c r="I17" s="7"/>
      <c r="J17" s="12"/>
    </row>
    <row r="18" spans="1:10" x14ac:dyDescent="0.25">
      <c r="A18" s="12"/>
      <c r="B18" s="5"/>
      <c r="C18" s="6"/>
      <c r="D18" s="6"/>
      <c r="E18" s="6"/>
      <c r="F18" s="6"/>
      <c r="G18" s="6"/>
      <c r="H18" s="6"/>
      <c r="I18" s="7"/>
      <c r="J18" s="12"/>
    </row>
    <row r="19" spans="1:10" x14ac:dyDescent="0.25">
      <c r="A19" s="12"/>
      <c r="B19" s="5"/>
      <c r="C19" s="6"/>
      <c r="D19" s="6"/>
      <c r="E19" s="6"/>
      <c r="F19" s="6"/>
      <c r="G19" s="6"/>
      <c r="H19" s="6"/>
      <c r="I19" s="7"/>
      <c r="J19" s="12"/>
    </row>
    <row r="20" spans="1:10" x14ac:dyDescent="0.25">
      <c r="A20" s="12"/>
      <c r="B20" s="5"/>
      <c r="C20" s="6"/>
      <c r="D20" s="6"/>
      <c r="E20" s="6"/>
      <c r="F20" s="6"/>
      <c r="G20" s="6"/>
      <c r="H20" s="6"/>
      <c r="I20" s="7"/>
      <c r="J20" s="12"/>
    </row>
    <row r="21" spans="1:10" x14ac:dyDescent="0.25">
      <c r="A21" s="12"/>
      <c r="B21" s="5"/>
      <c r="C21" s="6"/>
      <c r="D21" s="6"/>
      <c r="E21" s="6"/>
      <c r="F21" s="6"/>
      <c r="G21" s="6"/>
      <c r="H21" s="6"/>
      <c r="I21" s="7"/>
      <c r="J21" s="12"/>
    </row>
    <row r="22" spans="1:10" x14ac:dyDescent="0.25">
      <c r="A22" s="12"/>
      <c r="B22" s="5"/>
      <c r="C22" s="6"/>
      <c r="D22" s="6"/>
      <c r="E22" s="6"/>
      <c r="F22" s="6"/>
      <c r="G22" s="6"/>
      <c r="H22" s="6"/>
      <c r="I22" s="7"/>
      <c r="J22" s="12"/>
    </row>
    <row r="23" spans="1:10" x14ac:dyDescent="0.25">
      <c r="A23" s="12"/>
      <c r="B23" s="5"/>
      <c r="C23" s="6"/>
      <c r="D23" s="6"/>
      <c r="E23" s="6"/>
      <c r="F23" s="6"/>
      <c r="G23" s="6"/>
      <c r="H23" s="6"/>
      <c r="I23" s="7"/>
      <c r="J23" s="12"/>
    </row>
    <row r="24" spans="1:10" ht="15.75" thickBot="1" x14ac:dyDescent="0.3">
      <c r="A24" s="12"/>
      <c r="B24" s="5"/>
      <c r="C24" s="6"/>
      <c r="D24" s="6"/>
      <c r="E24" s="6"/>
      <c r="F24" s="6"/>
      <c r="G24" s="6"/>
      <c r="H24" s="6"/>
      <c r="I24" s="7"/>
      <c r="J24" s="12"/>
    </row>
    <row r="25" spans="1:10" ht="45" customHeight="1" thickBot="1" x14ac:dyDescent="0.3">
      <c r="A25" s="12"/>
      <c r="B25" s="181" t="s">
        <v>6</v>
      </c>
      <c r="C25" s="182"/>
      <c r="D25" s="182"/>
      <c r="E25" s="182"/>
      <c r="F25" s="182"/>
      <c r="G25" s="182"/>
      <c r="H25" s="182"/>
      <c r="I25" s="183"/>
      <c r="J25" s="12"/>
    </row>
    <row r="26" spans="1:10" x14ac:dyDescent="0.25">
      <c r="A26" s="12"/>
      <c r="B26" s="5"/>
      <c r="C26" s="6"/>
      <c r="D26" s="6"/>
      <c r="E26" s="6"/>
      <c r="F26" s="6"/>
      <c r="G26" s="6"/>
      <c r="H26" s="6"/>
      <c r="I26" s="7"/>
      <c r="J26" s="12"/>
    </row>
    <row r="27" spans="1:10" x14ac:dyDescent="0.25">
      <c r="A27" s="12"/>
      <c r="B27" s="180"/>
      <c r="C27" s="174"/>
      <c r="D27" s="174"/>
      <c r="E27" s="174"/>
      <c r="F27" s="174"/>
      <c r="G27" s="174"/>
      <c r="H27" s="174"/>
      <c r="I27" s="175"/>
      <c r="J27" s="12"/>
    </row>
    <row r="28" spans="1:10" x14ac:dyDescent="0.25">
      <c r="A28" s="12"/>
      <c r="B28" s="180"/>
      <c r="C28" s="174"/>
      <c r="D28" s="174"/>
      <c r="E28" s="174"/>
      <c r="F28" s="174"/>
      <c r="G28" s="174"/>
      <c r="H28" s="174"/>
      <c r="I28" s="175"/>
      <c r="J28" s="12"/>
    </row>
    <row r="29" spans="1:10" x14ac:dyDescent="0.25">
      <c r="A29" s="12"/>
      <c r="B29" s="180"/>
      <c r="C29" s="174"/>
      <c r="D29" s="174"/>
      <c r="E29" s="174"/>
      <c r="F29" s="174"/>
      <c r="G29" s="174"/>
      <c r="H29" s="174"/>
      <c r="I29" s="175"/>
      <c r="J29" s="12"/>
    </row>
    <row r="30" spans="1:10" x14ac:dyDescent="0.25">
      <c r="A30" s="12"/>
      <c r="B30" s="180"/>
      <c r="C30" s="174"/>
      <c r="D30" s="174"/>
      <c r="E30" s="174"/>
      <c r="F30" s="174"/>
      <c r="G30" s="174"/>
      <c r="H30" s="174"/>
      <c r="I30" s="175"/>
      <c r="J30" s="12"/>
    </row>
    <row r="31" spans="1:10" x14ac:dyDescent="0.25">
      <c r="A31" s="12"/>
      <c r="B31" s="180"/>
      <c r="C31" s="174"/>
      <c r="D31" s="174"/>
      <c r="E31" s="174"/>
      <c r="F31" s="174"/>
      <c r="G31" s="174"/>
      <c r="H31" s="174"/>
      <c r="I31" s="175"/>
      <c r="J31" s="12"/>
    </row>
    <row r="32" spans="1:10" x14ac:dyDescent="0.25">
      <c r="A32" s="12"/>
      <c r="B32" s="174"/>
      <c r="C32" s="174"/>
      <c r="D32" s="174"/>
      <c r="E32" s="174"/>
      <c r="F32" s="174"/>
      <c r="G32" s="174"/>
      <c r="H32" s="174"/>
      <c r="I32" s="175"/>
      <c r="J32" s="12"/>
    </row>
    <row r="33" spans="1:10" x14ac:dyDescent="0.25">
      <c r="A33" s="12"/>
      <c r="J33" s="12"/>
    </row>
    <row r="34" spans="1:10" x14ac:dyDescent="0.25">
      <c r="A34" s="12"/>
      <c r="J34" s="12"/>
    </row>
    <row r="35" spans="1:10" x14ac:dyDescent="0.25">
      <c r="A35" s="12"/>
      <c r="J35" s="12"/>
    </row>
    <row r="36" spans="1:10" x14ac:dyDescent="0.25">
      <c r="A36" s="12"/>
      <c r="J36" s="12"/>
    </row>
    <row r="37" spans="1:10" x14ac:dyDescent="0.25">
      <c r="A37" s="12"/>
      <c r="J37" s="12"/>
    </row>
    <row r="38" spans="1:10" x14ac:dyDescent="0.25">
      <c r="A38" s="12"/>
      <c r="J38" s="12"/>
    </row>
    <row r="39" spans="1:10" x14ac:dyDescent="0.25">
      <c r="A39" s="12"/>
      <c r="J39" s="12"/>
    </row>
    <row r="40" spans="1:10" x14ac:dyDescent="0.25">
      <c r="A40" s="12"/>
      <c r="J40" s="12"/>
    </row>
    <row r="41" spans="1:10" x14ac:dyDescent="0.25">
      <c r="A41" s="12"/>
      <c r="J41" s="12"/>
    </row>
    <row r="42" spans="1:10" x14ac:dyDescent="0.25">
      <c r="A42" s="12"/>
      <c r="J42" s="12"/>
    </row>
    <row r="43" spans="1:10" x14ac:dyDescent="0.25">
      <c r="A43" s="12"/>
      <c r="J43" s="12"/>
    </row>
    <row r="44" spans="1:10" x14ac:dyDescent="0.25">
      <c r="A44" s="12"/>
      <c r="J44" s="12"/>
    </row>
    <row r="45" spans="1:10" ht="15.75" x14ac:dyDescent="0.25">
      <c r="A45" s="12"/>
      <c r="B45" s="184" t="s">
        <v>9</v>
      </c>
      <c r="C45" s="185"/>
      <c r="D45" s="185"/>
      <c r="E45" s="185"/>
      <c r="F45" s="185"/>
      <c r="G45" s="185"/>
      <c r="H45" s="185"/>
      <c r="I45" s="186"/>
      <c r="J45" s="12"/>
    </row>
    <row r="46" spans="1:10" ht="16.5" thickBot="1" x14ac:dyDescent="0.3">
      <c r="A46" s="12"/>
      <c r="B46" s="9" t="s">
        <v>10</v>
      </c>
      <c r="C46" s="10"/>
      <c r="D46" s="10"/>
      <c r="E46" s="10"/>
      <c r="F46" s="10"/>
      <c r="G46" s="10"/>
      <c r="H46" s="10"/>
      <c r="I46" s="11"/>
      <c r="J46" s="12"/>
    </row>
    <row r="47" spans="1:10" ht="20.25" customHeight="1" x14ac:dyDescent="0.25">
      <c r="A47" s="12"/>
      <c r="B47" s="12"/>
      <c r="C47" s="12"/>
      <c r="D47" s="12"/>
      <c r="E47" s="12"/>
      <c r="F47" s="12"/>
      <c r="G47" s="12"/>
      <c r="H47" s="176" t="s">
        <v>14</v>
      </c>
      <c r="I47" s="176"/>
      <c r="J47" s="176"/>
    </row>
  </sheetData>
  <sheetProtection sheet="1"/>
  <mergeCells count="24">
    <mergeCell ref="H1:J1"/>
    <mergeCell ref="B4:I4"/>
    <mergeCell ref="B5:I5"/>
    <mergeCell ref="B6:I6"/>
    <mergeCell ref="B7:I7"/>
    <mergeCell ref="B8:I8"/>
    <mergeCell ref="B2:I2"/>
    <mergeCell ref="B31:I31"/>
    <mergeCell ref="B9:I9"/>
    <mergeCell ref="B10:I10"/>
    <mergeCell ref="B11:I11"/>
    <mergeCell ref="B12:I12"/>
    <mergeCell ref="B13:I13"/>
    <mergeCell ref="B14:I14"/>
    <mergeCell ref="B32:I32"/>
    <mergeCell ref="H47:J47"/>
    <mergeCell ref="B15:I15"/>
    <mergeCell ref="B27:I27"/>
    <mergeCell ref="B16:I16"/>
    <mergeCell ref="B25:I25"/>
    <mergeCell ref="B45:I45"/>
    <mergeCell ref="B28:I28"/>
    <mergeCell ref="B29:I29"/>
    <mergeCell ref="B30:I30"/>
  </mergeCells>
  <hyperlinks>
    <hyperlink ref="H1:J1" location="menu!A5" display="voltar para menu"/>
    <hyperlink ref="H47:J47" location="introducao!A1" display="topo da página"/>
  </hyperlinks>
  <pageMargins left="0.511811024" right="0.511811024" top="0.78740157499999996" bottom="0.78740157499999996" header="0.31496062000000002" footer="0.31496062000000002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view="pageBreakPreview" zoomScaleNormal="100" zoomScaleSheetLayoutView="100" workbookViewId="0">
      <selection activeCell="J1" sqref="J1:K1"/>
    </sheetView>
  </sheetViews>
  <sheetFormatPr defaultRowHeight="15" x14ac:dyDescent="0.25"/>
  <cols>
    <col min="1" max="1" width="4.85546875" customWidth="1"/>
    <col min="10" max="10" width="4.5703125" customWidth="1"/>
    <col min="11" max="11" width="15.28515625" customWidth="1"/>
    <col min="12" max="12" width="4.5703125" customWidth="1"/>
  </cols>
  <sheetData>
    <row r="1" spans="1:12" ht="19.5" customHeight="1" x14ac:dyDescent="0.25">
      <c r="A1" s="12"/>
      <c r="B1" s="12"/>
      <c r="C1" s="12"/>
      <c r="D1" s="12"/>
      <c r="E1" s="12"/>
      <c r="F1" s="12"/>
      <c r="G1" s="12"/>
      <c r="H1" s="37"/>
      <c r="I1" s="37"/>
      <c r="J1" s="176" t="s">
        <v>15</v>
      </c>
      <c r="K1" s="176"/>
      <c r="L1" s="37"/>
    </row>
    <row r="2" spans="1:12" ht="28.5" customHeight="1" x14ac:dyDescent="0.25">
      <c r="A2" s="12"/>
      <c r="B2" s="217" t="s">
        <v>61</v>
      </c>
      <c r="C2" s="218"/>
      <c r="D2" s="218"/>
      <c r="E2" s="218"/>
      <c r="F2" s="218"/>
      <c r="G2" s="218"/>
      <c r="H2" s="218"/>
      <c r="I2" s="218"/>
      <c r="J2" s="218"/>
      <c r="K2" s="218"/>
      <c r="L2" s="12"/>
    </row>
    <row r="3" spans="1:12" x14ac:dyDescent="0.25">
      <c r="A3" s="12"/>
      <c r="B3" s="219"/>
      <c r="C3" s="174"/>
      <c r="D3" s="174"/>
      <c r="E3" s="174"/>
      <c r="F3" s="174"/>
      <c r="G3" s="174"/>
      <c r="H3" s="174"/>
      <c r="I3" s="174"/>
      <c r="J3" s="36"/>
      <c r="L3" s="12"/>
    </row>
    <row r="4" spans="1:12" ht="24.95" customHeight="1" x14ac:dyDescent="0.25">
      <c r="A4" s="12"/>
      <c r="B4" s="212" t="s">
        <v>30</v>
      </c>
      <c r="C4" s="213"/>
      <c r="D4" s="213"/>
      <c r="E4" s="213"/>
      <c r="F4" s="213"/>
      <c r="G4" s="213"/>
      <c r="H4" s="213"/>
      <c r="I4" s="213"/>
      <c r="J4" s="213"/>
      <c r="K4" s="213"/>
      <c r="L4" s="12"/>
    </row>
    <row r="5" spans="1:12" ht="24.95" customHeight="1" x14ac:dyDescent="0.25">
      <c r="A5" s="12"/>
      <c r="B5" s="184" t="s">
        <v>31</v>
      </c>
      <c r="C5" s="185"/>
      <c r="D5" s="185"/>
      <c r="E5" s="185"/>
      <c r="F5" s="185"/>
      <c r="G5" s="185"/>
      <c r="H5" s="185"/>
      <c r="I5" s="185"/>
      <c r="J5" s="185"/>
      <c r="K5" s="185"/>
      <c r="L5" s="12"/>
    </row>
    <row r="6" spans="1:12" ht="24.95" customHeight="1" x14ac:dyDescent="0.25">
      <c r="A6" s="12"/>
      <c r="B6" s="212" t="s">
        <v>32</v>
      </c>
      <c r="C6" s="213"/>
      <c r="D6" s="213"/>
      <c r="E6" s="213"/>
      <c r="F6" s="213"/>
      <c r="G6" s="213"/>
      <c r="H6" s="213"/>
      <c r="I6" s="213"/>
      <c r="J6" s="213"/>
      <c r="K6" s="213"/>
      <c r="L6" s="12"/>
    </row>
    <row r="7" spans="1:12" ht="24.95" customHeight="1" x14ac:dyDescent="0.25">
      <c r="A7" s="12"/>
      <c r="B7" s="212" t="s">
        <v>33</v>
      </c>
      <c r="C7" s="213"/>
      <c r="D7" s="213"/>
      <c r="E7" s="213"/>
      <c r="F7" s="213"/>
      <c r="G7" s="213"/>
      <c r="H7" s="213"/>
      <c r="I7" s="213"/>
      <c r="J7" s="213"/>
      <c r="K7" s="213"/>
      <c r="L7" s="12"/>
    </row>
    <row r="8" spans="1:12" ht="24.95" customHeight="1" x14ac:dyDescent="0.25">
      <c r="A8" s="12"/>
      <c r="B8" s="204" t="s">
        <v>34</v>
      </c>
      <c r="C8" s="205"/>
      <c r="D8" s="205"/>
      <c r="E8" s="205"/>
      <c r="F8" s="205"/>
      <c r="G8" s="205"/>
      <c r="H8" s="205"/>
      <c r="I8" s="205"/>
      <c r="J8" s="205"/>
      <c r="K8" s="205"/>
      <c r="L8" s="12"/>
    </row>
    <row r="9" spans="1:12" ht="24.95" customHeight="1" x14ac:dyDescent="0.25">
      <c r="A9" s="12"/>
      <c r="B9" s="214" t="s">
        <v>53</v>
      </c>
      <c r="C9" s="215"/>
      <c r="D9" s="215"/>
      <c r="E9" s="215"/>
      <c r="F9" s="215"/>
      <c r="G9" s="215"/>
      <c r="H9" s="215"/>
      <c r="I9" s="215"/>
      <c r="J9" s="215"/>
      <c r="K9" s="215"/>
      <c r="L9" s="12"/>
    </row>
    <row r="10" spans="1:12" ht="24.95" customHeight="1" x14ac:dyDescent="0.25">
      <c r="A10" s="12"/>
      <c r="B10" s="216" t="s">
        <v>35</v>
      </c>
      <c r="C10" s="205"/>
      <c r="D10" s="205"/>
      <c r="E10" s="205"/>
      <c r="F10" s="205"/>
      <c r="G10" s="205"/>
      <c r="H10" s="205"/>
      <c r="I10" s="205"/>
      <c r="J10" s="205"/>
      <c r="K10" s="205"/>
      <c r="L10" s="12"/>
    </row>
    <row r="11" spans="1:12" ht="24.95" customHeight="1" x14ac:dyDescent="0.25">
      <c r="A11" s="12"/>
      <c r="B11" s="210" t="s">
        <v>36</v>
      </c>
      <c r="C11" s="211"/>
      <c r="D11" s="211"/>
      <c r="E11" s="211"/>
      <c r="F11" s="211"/>
      <c r="G11" s="211"/>
      <c r="H11" s="211"/>
      <c r="I11" s="211"/>
      <c r="J11" s="211"/>
      <c r="K11" s="211"/>
      <c r="L11" s="12"/>
    </row>
    <row r="12" spans="1:12" ht="24.95" customHeight="1" x14ac:dyDescent="0.25">
      <c r="A12" s="12"/>
      <c r="B12" s="210" t="s">
        <v>37</v>
      </c>
      <c r="C12" s="211"/>
      <c r="D12" s="211"/>
      <c r="E12" s="211"/>
      <c r="F12" s="211"/>
      <c r="G12" s="211"/>
      <c r="H12" s="211"/>
      <c r="I12" s="211"/>
      <c r="J12" s="211"/>
      <c r="K12" s="211"/>
      <c r="L12" s="12"/>
    </row>
    <row r="13" spans="1:12" ht="24.95" customHeight="1" x14ac:dyDescent="0.25">
      <c r="A13" s="12"/>
      <c r="B13" s="204" t="s">
        <v>102</v>
      </c>
      <c r="C13" s="205"/>
      <c r="D13" s="205"/>
      <c r="E13" s="205"/>
      <c r="F13" s="205"/>
      <c r="G13" s="205"/>
      <c r="H13" s="205"/>
      <c r="I13" s="205"/>
      <c r="J13" s="205"/>
      <c r="K13" s="205"/>
      <c r="L13" s="12"/>
    </row>
    <row r="14" spans="1:12" ht="24.95" customHeight="1" x14ac:dyDescent="0.25">
      <c r="A14" s="12"/>
      <c r="B14" s="204" t="s">
        <v>103</v>
      </c>
      <c r="C14" s="205"/>
      <c r="D14" s="205"/>
      <c r="E14" s="205"/>
      <c r="F14" s="205"/>
      <c r="G14" s="205"/>
      <c r="H14" s="205"/>
      <c r="I14" s="205"/>
      <c r="J14" s="205"/>
      <c r="K14" s="205"/>
      <c r="L14" s="12"/>
    </row>
    <row r="15" spans="1:12" ht="24.95" customHeight="1" x14ac:dyDescent="0.25">
      <c r="A15" s="12"/>
      <c r="B15" s="206" t="s">
        <v>38</v>
      </c>
      <c r="C15" s="207"/>
      <c r="D15" s="207"/>
      <c r="E15" s="207"/>
      <c r="F15" s="207"/>
      <c r="G15" s="207"/>
      <c r="H15" s="207"/>
      <c r="I15" s="207"/>
      <c r="J15" s="207"/>
      <c r="K15" s="207"/>
      <c r="L15" s="12"/>
    </row>
    <row r="16" spans="1:12" ht="24.95" customHeight="1" x14ac:dyDescent="0.25">
      <c r="A16" s="12"/>
      <c r="B16" s="206" t="s">
        <v>35</v>
      </c>
      <c r="C16" s="207"/>
      <c r="D16" s="207"/>
      <c r="E16" s="207"/>
      <c r="F16" s="207"/>
      <c r="G16" s="207"/>
      <c r="H16" s="207"/>
      <c r="I16" s="207"/>
      <c r="J16" s="207"/>
      <c r="K16" s="207"/>
      <c r="L16" s="12"/>
    </row>
    <row r="17" spans="1:12" ht="24.95" customHeight="1" x14ac:dyDescent="0.25">
      <c r="A17" s="12"/>
      <c r="B17" s="204" t="s">
        <v>104</v>
      </c>
      <c r="C17" s="205"/>
      <c r="D17" s="205"/>
      <c r="E17" s="205"/>
      <c r="F17" s="205"/>
      <c r="G17" s="205"/>
      <c r="H17" s="205"/>
      <c r="I17" s="205"/>
      <c r="J17" s="205"/>
      <c r="K17" s="205"/>
      <c r="L17" s="12"/>
    </row>
    <row r="18" spans="1:12" ht="24.95" customHeight="1" x14ac:dyDescent="0.25">
      <c r="A18" s="12"/>
      <c r="B18" s="204" t="s">
        <v>39</v>
      </c>
      <c r="C18" s="205"/>
      <c r="D18" s="205"/>
      <c r="E18" s="205"/>
      <c r="F18" s="205"/>
      <c r="G18" s="205"/>
      <c r="H18" s="205"/>
      <c r="I18" s="205"/>
      <c r="J18" s="205"/>
      <c r="K18" s="205"/>
      <c r="L18" s="12"/>
    </row>
    <row r="19" spans="1:12" ht="24.95" customHeight="1" x14ac:dyDescent="0.25">
      <c r="A19" s="12"/>
      <c r="B19" s="204" t="s">
        <v>105</v>
      </c>
      <c r="C19" s="205"/>
      <c r="D19" s="205"/>
      <c r="E19" s="205"/>
      <c r="F19" s="205"/>
      <c r="G19" s="205"/>
      <c r="H19" s="205"/>
      <c r="I19" s="205"/>
      <c r="J19" s="205"/>
      <c r="K19" s="205"/>
      <c r="L19" s="12"/>
    </row>
    <row r="20" spans="1:12" ht="24.95" customHeight="1" x14ac:dyDescent="0.25">
      <c r="A20" s="12"/>
      <c r="B20" s="204" t="s">
        <v>40</v>
      </c>
      <c r="C20" s="205"/>
      <c r="D20" s="205"/>
      <c r="E20" s="205"/>
      <c r="F20" s="205"/>
      <c r="G20" s="205"/>
      <c r="H20" s="205"/>
      <c r="I20" s="205"/>
      <c r="J20" s="205"/>
      <c r="K20" s="205"/>
      <c r="L20" s="12"/>
    </row>
    <row r="21" spans="1:12" ht="24.95" customHeight="1" x14ac:dyDescent="0.25">
      <c r="A21" s="12"/>
      <c r="B21" s="204" t="s">
        <v>41</v>
      </c>
      <c r="C21" s="205"/>
      <c r="D21" s="205"/>
      <c r="E21" s="205"/>
      <c r="F21" s="205"/>
      <c r="G21" s="205"/>
      <c r="H21" s="205"/>
      <c r="I21" s="205"/>
      <c r="J21" s="205"/>
      <c r="K21" s="205"/>
      <c r="L21" s="12"/>
    </row>
    <row r="22" spans="1:12" ht="24.95" customHeight="1" x14ac:dyDescent="0.25">
      <c r="A22" s="12"/>
      <c r="B22" s="204" t="s">
        <v>42</v>
      </c>
      <c r="C22" s="205"/>
      <c r="D22" s="205"/>
      <c r="E22" s="205"/>
      <c r="F22" s="205"/>
      <c r="G22" s="205"/>
      <c r="H22" s="205"/>
      <c r="I22" s="205"/>
      <c r="J22" s="205"/>
      <c r="K22" s="205"/>
      <c r="L22" s="12"/>
    </row>
    <row r="23" spans="1:12" ht="24.95" customHeight="1" x14ac:dyDescent="0.25">
      <c r="A23" s="12"/>
      <c r="B23" s="204" t="s">
        <v>59</v>
      </c>
      <c r="C23" s="205"/>
      <c r="D23" s="205"/>
      <c r="E23" s="205"/>
      <c r="F23" s="205"/>
      <c r="G23" s="205"/>
      <c r="H23" s="205"/>
      <c r="I23" s="205"/>
      <c r="J23" s="205"/>
      <c r="K23" s="205"/>
      <c r="L23" s="12"/>
    </row>
    <row r="24" spans="1:12" ht="24.95" customHeight="1" x14ac:dyDescent="0.25">
      <c r="A24" s="12"/>
      <c r="B24" s="198" t="s">
        <v>60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12"/>
    </row>
    <row r="25" spans="1:12" ht="24.95" customHeight="1" x14ac:dyDescent="0.25">
      <c r="A25" s="12"/>
      <c r="B25" s="38" t="s">
        <v>43</v>
      </c>
      <c r="C25" s="39"/>
      <c r="D25" s="39"/>
      <c r="E25" s="39"/>
      <c r="F25" s="39"/>
      <c r="G25" s="39"/>
      <c r="H25" s="39"/>
      <c r="I25" s="40"/>
      <c r="J25" s="41"/>
      <c r="K25" s="41"/>
      <c r="L25" s="12"/>
    </row>
    <row r="26" spans="1:12" ht="24.95" customHeight="1" x14ac:dyDescent="0.25">
      <c r="A26" s="12"/>
      <c r="B26" s="208" t="s">
        <v>44</v>
      </c>
      <c r="C26" s="209"/>
      <c r="D26" s="209"/>
      <c r="E26" s="209"/>
      <c r="F26" s="209"/>
      <c r="G26" s="209"/>
      <c r="H26" s="209"/>
      <c r="I26" s="209"/>
      <c r="J26" s="209"/>
      <c r="K26" s="209"/>
      <c r="L26" s="12"/>
    </row>
    <row r="27" spans="1:12" ht="24.95" customHeight="1" x14ac:dyDescent="0.25">
      <c r="A27" s="12"/>
      <c r="B27" s="198" t="s">
        <v>45</v>
      </c>
      <c r="C27" s="199"/>
      <c r="D27" s="199"/>
      <c r="E27" s="199"/>
      <c r="F27" s="199"/>
      <c r="G27" s="199"/>
      <c r="H27" s="199"/>
      <c r="I27" s="199"/>
      <c r="J27" s="199"/>
      <c r="K27" s="199"/>
      <c r="L27" s="12"/>
    </row>
    <row r="28" spans="1:12" ht="24.95" customHeight="1" x14ac:dyDescent="0.25">
      <c r="A28" s="12"/>
      <c r="B28" s="198" t="s">
        <v>46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2"/>
    </row>
    <row r="29" spans="1:12" ht="24.95" customHeight="1" x14ac:dyDescent="0.25">
      <c r="A29" s="12"/>
      <c r="B29" s="198" t="s">
        <v>47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2"/>
    </row>
    <row r="30" spans="1:12" ht="24.95" customHeight="1" x14ac:dyDescent="0.25">
      <c r="A30" s="12"/>
      <c r="B30" s="198" t="s">
        <v>48</v>
      </c>
      <c r="C30" s="199"/>
      <c r="D30" s="199"/>
      <c r="E30" s="199"/>
      <c r="F30" s="199"/>
      <c r="G30" s="199"/>
      <c r="H30" s="199"/>
      <c r="I30" s="199"/>
      <c r="J30" s="199"/>
      <c r="K30" s="199"/>
      <c r="L30" s="12"/>
    </row>
    <row r="31" spans="1:12" ht="24.95" customHeight="1" x14ac:dyDescent="0.25">
      <c r="A31" s="12"/>
      <c r="B31" s="198" t="s">
        <v>49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2"/>
    </row>
    <row r="32" spans="1:12" ht="24.95" customHeight="1" x14ac:dyDescent="0.25">
      <c r="A32" s="12"/>
      <c r="B32" s="198" t="s">
        <v>52</v>
      </c>
      <c r="C32" s="199"/>
      <c r="D32" s="199"/>
      <c r="E32" s="199"/>
      <c r="F32" s="199"/>
      <c r="G32" s="199"/>
      <c r="H32" s="199"/>
      <c r="I32" s="199"/>
      <c r="J32" s="199"/>
      <c r="K32" s="199"/>
      <c r="L32" s="12"/>
    </row>
    <row r="33" spans="1:12" ht="24.95" customHeight="1" x14ac:dyDescent="0.25">
      <c r="A33" s="12"/>
      <c r="B33" s="198" t="s">
        <v>50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2"/>
    </row>
    <row r="34" spans="1:12" ht="24.95" customHeight="1" x14ac:dyDescent="0.25">
      <c r="A34" s="12"/>
      <c r="B34" s="198" t="s">
        <v>51</v>
      </c>
      <c r="C34" s="199"/>
      <c r="D34" s="199"/>
      <c r="E34" s="199"/>
      <c r="F34" s="199"/>
      <c r="G34" s="199"/>
      <c r="H34" s="199"/>
      <c r="I34" s="199"/>
      <c r="J34" s="199"/>
      <c r="K34" s="199"/>
      <c r="L34" s="12"/>
    </row>
    <row r="35" spans="1:12" ht="24.95" customHeight="1" x14ac:dyDescent="0.25">
      <c r="A35" s="12"/>
      <c r="B35" s="198" t="s">
        <v>54</v>
      </c>
      <c r="C35" s="199"/>
      <c r="D35" s="199"/>
      <c r="E35" s="199"/>
      <c r="F35" s="199"/>
      <c r="G35" s="199"/>
      <c r="H35" s="199"/>
      <c r="I35" s="199"/>
      <c r="J35" s="199"/>
      <c r="K35" s="199"/>
      <c r="L35" s="12"/>
    </row>
    <row r="36" spans="1:12" ht="24.95" customHeight="1" x14ac:dyDescent="0.25">
      <c r="A36" s="12"/>
      <c r="B36" s="198" t="s">
        <v>55</v>
      </c>
      <c r="C36" s="199"/>
      <c r="D36" s="199"/>
      <c r="E36" s="199"/>
      <c r="F36" s="199"/>
      <c r="G36" s="199"/>
      <c r="H36" s="199"/>
      <c r="I36" s="199"/>
      <c r="J36" s="199"/>
      <c r="K36" s="199"/>
      <c r="L36" s="12"/>
    </row>
    <row r="37" spans="1:12" ht="24.95" customHeight="1" x14ac:dyDescent="0.25">
      <c r="A37" s="12"/>
      <c r="B37" s="202" t="s">
        <v>106</v>
      </c>
      <c r="C37" s="203"/>
      <c r="D37" s="203"/>
      <c r="E37" s="203"/>
      <c r="F37" s="203"/>
      <c r="G37" s="203"/>
      <c r="H37" s="203"/>
      <c r="I37" s="203"/>
      <c r="J37" s="203"/>
      <c r="K37" s="203"/>
      <c r="L37" s="12"/>
    </row>
    <row r="38" spans="1:12" ht="24.95" customHeight="1" x14ac:dyDescent="0.25">
      <c r="A38" s="12"/>
      <c r="B38" s="80" t="s">
        <v>107</v>
      </c>
      <c r="C38" s="81"/>
      <c r="D38" s="81"/>
      <c r="E38" s="81"/>
      <c r="F38" s="81"/>
      <c r="G38" s="81"/>
      <c r="H38" s="81"/>
      <c r="I38" s="81"/>
      <c r="J38" s="81"/>
      <c r="K38" s="81"/>
      <c r="L38" s="12"/>
    </row>
    <row r="39" spans="1:12" ht="24.95" customHeight="1" x14ac:dyDescent="0.25">
      <c r="A39" s="12"/>
      <c r="B39" s="200" t="s">
        <v>108</v>
      </c>
      <c r="C39" s="201"/>
      <c r="D39" s="201"/>
      <c r="E39" s="201"/>
      <c r="F39" s="201"/>
      <c r="G39" s="201"/>
      <c r="H39" s="201"/>
      <c r="I39" s="201"/>
      <c r="J39" s="201"/>
      <c r="K39" s="201"/>
      <c r="L39" s="12"/>
    </row>
    <row r="40" spans="1:12" ht="24.95" customHeight="1" x14ac:dyDescent="0.25">
      <c r="A40" s="12"/>
      <c r="B40" s="200" t="s">
        <v>109</v>
      </c>
      <c r="C40" s="201"/>
      <c r="D40" s="201"/>
      <c r="E40" s="201"/>
      <c r="F40" s="201"/>
      <c r="G40" s="201"/>
      <c r="H40" s="201"/>
      <c r="I40" s="201"/>
      <c r="J40" s="201"/>
      <c r="K40" s="201"/>
      <c r="L40" s="12"/>
    </row>
    <row r="41" spans="1:12" ht="24.95" customHeight="1" x14ac:dyDescent="0.25">
      <c r="A41" s="12"/>
      <c r="B41" s="200" t="s">
        <v>110</v>
      </c>
      <c r="C41" s="201"/>
      <c r="D41" s="201"/>
      <c r="E41" s="201"/>
      <c r="F41" s="201"/>
      <c r="G41" s="201"/>
      <c r="H41" s="201"/>
      <c r="I41" s="201"/>
      <c r="J41" s="201"/>
      <c r="K41" s="201"/>
      <c r="L41" s="12"/>
    </row>
    <row r="42" spans="1:12" ht="24.95" customHeight="1" x14ac:dyDescent="0.25">
      <c r="A42" s="12"/>
      <c r="B42" s="200" t="s">
        <v>111</v>
      </c>
      <c r="C42" s="201"/>
      <c r="D42" s="201"/>
      <c r="E42" s="201"/>
      <c r="F42" s="201"/>
      <c r="G42" s="201"/>
      <c r="H42" s="201"/>
      <c r="I42" s="201"/>
      <c r="J42" s="201"/>
      <c r="K42" s="201"/>
      <c r="L42" s="12"/>
    </row>
    <row r="43" spans="1:12" ht="24.95" customHeight="1" x14ac:dyDescent="0.25">
      <c r="A43" s="12"/>
      <c r="B43" s="200"/>
      <c r="C43" s="201"/>
      <c r="D43" s="201"/>
      <c r="E43" s="201"/>
      <c r="F43" s="201"/>
      <c r="G43" s="201"/>
      <c r="H43" s="201"/>
      <c r="I43" s="201"/>
      <c r="J43" s="201"/>
      <c r="K43" s="201"/>
      <c r="L43" s="12"/>
    </row>
    <row r="44" spans="1:12" ht="24.95" customHeight="1" x14ac:dyDescent="0.25">
      <c r="A44" s="12"/>
      <c r="B44" s="200"/>
      <c r="C44" s="201"/>
      <c r="D44" s="201"/>
      <c r="E44" s="201"/>
      <c r="F44" s="201"/>
      <c r="G44" s="201"/>
      <c r="H44" s="201"/>
      <c r="I44" s="201"/>
      <c r="J44" s="201"/>
      <c r="K44" s="201"/>
      <c r="L44" s="12"/>
    </row>
    <row r="45" spans="1:12" ht="20.25" customHeight="1" x14ac:dyDescent="0.25">
      <c r="A45" s="12"/>
      <c r="B45" s="12"/>
      <c r="C45" s="12"/>
      <c r="D45" s="12"/>
      <c r="E45" s="12"/>
      <c r="F45" s="12"/>
      <c r="G45" s="12"/>
      <c r="H45" s="42"/>
      <c r="I45" s="42"/>
      <c r="J45" s="176" t="s">
        <v>14</v>
      </c>
      <c r="K45" s="176"/>
      <c r="L45" s="176"/>
    </row>
  </sheetData>
  <sheetProtection sheet="1"/>
  <mergeCells count="43">
    <mergeCell ref="J1:K1"/>
    <mergeCell ref="B2:K2"/>
    <mergeCell ref="B3:I3"/>
    <mergeCell ref="B4:K4"/>
    <mergeCell ref="B5:K5"/>
    <mergeCell ref="B44:K44"/>
    <mergeCell ref="B13:K13"/>
    <mergeCell ref="B17:K17"/>
    <mergeCell ref="B18:K18"/>
    <mergeCell ref="B19:K19"/>
    <mergeCell ref="B12:K12"/>
    <mergeCell ref="B6:K6"/>
    <mergeCell ref="B7:K7"/>
    <mergeCell ref="B8:K8"/>
    <mergeCell ref="B9:K9"/>
    <mergeCell ref="B10:K10"/>
    <mergeCell ref="B11:K11"/>
    <mergeCell ref="B41:K41"/>
    <mergeCell ref="B42:K42"/>
    <mergeCell ref="B43:K43"/>
    <mergeCell ref="B20:K20"/>
    <mergeCell ref="B21:K21"/>
    <mergeCell ref="B22:K22"/>
    <mergeCell ref="B23:K23"/>
    <mergeCell ref="B26:K26"/>
    <mergeCell ref="B27:K27"/>
    <mergeCell ref="B33:K33"/>
    <mergeCell ref="B14:K14"/>
    <mergeCell ref="B15:K15"/>
    <mergeCell ref="B16:K16"/>
    <mergeCell ref="J45:L45"/>
    <mergeCell ref="B28:K28"/>
    <mergeCell ref="B24:K24"/>
    <mergeCell ref="B29:K29"/>
    <mergeCell ref="B30:K30"/>
    <mergeCell ref="B31:K31"/>
    <mergeCell ref="B32:K32"/>
    <mergeCell ref="B34:K34"/>
    <mergeCell ref="B35:K35"/>
    <mergeCell ref="B36:K36"/>
    <mergeCell ref="B39:K39"/>
    <mergeCell ref="B40:K40"/>
    <mergeCell ref="B37:K37"/>
  </mergeCells>
  <hyperlinks>
    <hyperlink ref="J45:L45" location="tutorial!A1" display="topo da página"/>
    <hyperlink ref="J1:K1" location="menu!D5" display="voltar para menu"/>
  </hyperlinks>
  <pageMargins left="0.511811024" right="0.511811024" top="0.78740157499999996" bottom="0.78740157499999996" header="0.31496062000000002" footer="0.31496062000000002"/>
  <pageSetup paperSize="9" scale="84" orientation="portrait" r:id="rId1"/>
  <rowBreaks count="1" manualBreakCount="1">
    <brk id="36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view="pageBreakPreview" zoomScaleNormal="100" zoomScaleSheetLayoutView="100" workbookViewId="0">
      <selection activeCell="L2" sqref="L2"/>
    </sheetView>
  </sheetViews>
  <sheetFormatPr defaultRowHeight="15" x14ac:dyDescent="0.25"/>
  <cols>
    <col min="1" max="1" width="6.5703125" customWidth="1"/>
    <col min="5" max="6" width="15.42578125" customWidth="1"/>
    <col min="7" max="7" width="15.85546875" customWidth="1"/>
    <col min="14" max="14" width="7.28515625" customWidth="1"/>
  </cols>
  <sheetData>
    <row r="1" spans="1:14" ht="33" customHeight="1" thickTop="1" thickBo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20" t="s">
        <v>15</v>
      </c>
      <c r="M1" s="220"/>
      <c r="N1" s="221"/>
    </row>
    <row r="2" spans="1:14" ht="30" customHeight="1" thickTop="1" thickBot="1" x14ac:dyDescent="0.3">
      <c r="A2" s="30"/>
      <c r="B2" s="228" t="s">
        <v>16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  <c r="N2" s="32"/>
    </row>
    <row r="3" spans="1:14" ht="30" customHeight="1" thickTop="1" thickBot="1" x14ac:dyDescent="0.3">
      <c r="A3" s="30"/>
      <c r="B3" s="231" t="s">
        <v>56</v>
      </c>
      <c r="C3" s="232"/>
      <c r="D3" s="232"/>
      <c r="E3" s="232"/>
      <c r="F3" s="232"/>
      <c r="G3" s="232"/>
      <c r="H3" s="233"/>
      <c r="I3" s="1"/>
      <c r="J3" s="1"/>
      <c r="K3" s="1"/>
      <c r="L3" s="1"/>
      <c r="M3" s="1"/>
      <c r="N3" s="33"/>
    </row>
    <row r="4" spans="1:14" ht="24.95" customHeight="1" thickTop="1" thickBot="1" x14ac:dyDescent="0.3">
      <c r="A4" s="30"/>
      <c r="B4" s="43" t="s">
        <v>17</v>
      </c>
      <c r="C4" s="103">
        <v>5</v>
      </c>
      <c r="D4" s="46" t="s">
        <v>18</v>
      </c>
      <c r="E4" s="224" t="s">
        <v>19</v>
      </c>
      <c r="F4" s="224"/>
      <c r="G4" s="224"/>
      <c r="H4" s="225"/>
      <c r="I4" s="1"/>
      <c r="J4" s="1"/>
      <c r="K4" s="1"/>
      <c r="L4" s="1"/>
      <c r="M4" s="1"/>
      <c r="N4" s="33"/>
    </row>
    <row r="5" spans="1:14" ht="47.25" customHeight="1" thickTop="1" thickBot="1" x14ac:dyDescent="0.3">
      <c r="A5" s="30"/>
      <c r="B5" s="237" t="s">
        <v>58</v>
      </c>
      <c r="C5" s="238"/>
      <c r="D5" s="50">
        <f>360/F5</f>
        <v>36</v>
      </c>
      <c r="E5" s="44" t="s">
        <v>24</v>
      </c>
      <c r="F5" s="104">
        <v>10</v>
      </c>
      <c r="G5" s="44" t="s">
        <v>20</v>
      </c>
      <c r="H5" s="45">
        <f>RADIANS(F5)</f>
        <v>0.17453292519943295</v>
      </c>
      <c r="I5" s="1"/>
      <c r="J5" s="1"/>
      <c r="K5" s="1"/>
      <c r="L5" s="1"/>
      <c r="M5" s="1"/>
      <c r="N5" s="33"/>
    </row>
    <row r="6" spans="1:14" ht="16.5" thickTop="1" thickBot="1" x14ac:dyDescent="0.3">
      <c r="A6" s="30"/>
      <c r="B6" s="13"/>
      <c r="C6" s="1"/>
      <c r="D6" s="1"/>
      <c r="E6" s="1"/>
      <c r="F6" s="1"/>
      <c r="G6" s="1"/>
      <c r="H6" s="1"/>
      <c r="I6" s="1"/>
      <c r="J6" s="4"/>
      <c r="K6" s="1"/>
      <c r="L6" s="1"/>
      <c r="M6" s="1"/>
      <c r="N6" s="33"/>
    </row>
    <row r="7" spans="1:14" ht="33" customHeight="1" thickTop="1" thickBot="1" x14ac:dyDescent="0.3">
      <c r="A7" s="30"/>
      <c r="B7" s="234" t="s">
        <v>57</v>
      </c>
      <c r="C7" s="235"/>
      <c r="D7" s="235"/>
      <c r="E7" s="235"/>
      <c r="F7" s="236"/>
      <c r="G7" s="1"/>
      <c r="H7" s="1"/>
      <c r="I7" s="1"/>
      <c r="J7" s="1"/>
      <c r="K7" s="1"/>
      <c r="L7" s="1"/>
      <c r="M7" s="1"/>
      <c r="N7" s="33"/>
    </row>
    <row r="8" spans="1:14" ht="28.5" customHeight="1" thickTop="1" x14ac:dyDescent="0.25">
      <c r="A8" s="30"/>
      <c r="B8" s="226" t="s">
        <v>21</v>
      </c>
      <c r="C8" s="47" t="s">
        <v>22</v>
      </c>
      <c r="D8" s="226" t="s">
        <v>23</v>
      </c>
      <c r="E8" s="47" t="s">
        <v>25</v>
      </c>
      <c r="F8" s="47" t="s">
        <v>26</v>
      </c>
      <c r="G8" s="1"/>
      <c r="H8" s="1"/>
      <c r="I8" s="1"/>
      <c r="J8" s="1"/>
      <c r="K8" s="1"/>
      <c r="L8" s="1"/>
      <c r="M8" s="1"/>
      <c r="N8" s="33"/>
    </row>
    <row r="9" spans="1:14" ht="18" customHeight="1" thickBot="1" x14ac:dyDescent="0.3">
      <c r="A9" s="30"/>
      <c r="B9" s="227"/>
      <c r="C9" s="48" t="s">
        <v>29</v>
      </c>
      <c r="D9" s="227"/>
      <c r="E9" s="49" t="s">
        <v>27</v>
      </c>
      <c r="F9" s="49" t="s">
        <v>28</v>
      </c>
      <c r="G9" s="1"/>
      <c r="H9" s="1"/>
      <c r="I9" s="1"/>
      <c r="J9" s="1"/>
      <c r="K9" s="1"/>
      <c r="L9" s="1"/>
      <c r="M9" s="1"/>
      <c r="N9" s="33"/>
    </row>
    <row r="10" spans="1:14" ht="18" customHeight="1" thickTop="1" thickBot="1" x14ac:dyDescent="0.3">
      <c r="A10" s="30"/>
      <c r="B10" s="14">
        <v>0</v>
      </c>
      <c r="C10" s="22">
        <f t="shared" ref="C10:C46" si="0">B10*$H$5</f>
        <v>0</v>
      </c>
      <c r="D10" s="15">
        <f>$C$4</f>
        <v>5</v>
      </c>
      <c r="E10" s="20">
        <f>D10*COS(C10)</f>
        <v>5</v>
      </c>
      <c r="F10" s="21">
        <f>D10*SIN(C10)</f>
        <v>0</v>
      </c>
      <c r="G10" s="1"/>
      <c r="H10" s="1"/>
      <c r="I10" s="1"/>
      <c r="J10" s="1"/>
      <c r="K10" s="1"/>
      <c r="L10" s="1"/>
      <c r="M10" s="1"/>
      <c r="N10" s="33"/>
    </row>
    <row r="11" spans="1:14" ht="18" customHeight="1" thickBot="1" x14ac:dyDescent="0.3">
      <c r="A11" s="30"/>
      <c r="B11" s="16">
        <v>1</v>
      </c>
      <c r="C11" s="22">
        <f>B11*$H$5</f>
        <v>0.17453292519943295</v>
      </c>
      <c r="D11" s="17">
        <f t="shared" ref="D11:D46" si="1">$C$4</f>
        <v>5</v>
      </c>
      <c r="E11" s="22">
        <f t="shared" ref="E11:E22" si="2">D11*COS(C11)</f>
        <v>4.9240387650610398</v>
      </c>
      <c r="F11" s="23">
        <f t="shared" ref="F11:F22" si="3">D11*SIN(C11)</f>
        <v>0.86824088833465163</v>
      </c>
      <c r="G11" s="1"/>
      <c r="H11" s="1"/>
      <c r="I11" s="1"/>
      <c r="J11" s="1"/>
      <c r="K11" s="1"/>
      <c r="L11" s="1"/>
      <c r="M11" s="1"/>
      <c r="N11" s="33"/>
    </row>
    <row r="12" spans="1:14" ht="18" customHeight="1" thickBot="1" x14ac:dyDescent="0.3">
      <c r="A12" s="30"/>
      <c r="B12" s="16">
        <v>2</v>
      </c>
      <c r="C12" s="22">
        <f t="shared" si="0"/>
        <v>0.3490658503988659</v>
      </c>
      <c r="D12" s="17">
        <f t="shared" si="1"/>
        <v>5</v>
      </c>
      <c r="E12" s="22">
        <f t="shared" si="2"/>
        <v>4.6984631039295426</v>
      </c>
      <c r="F12" s="23">
        <f t="shared" si="3"/>
        <v>1.7101007166283435</v>
      </c>
      <c r="G12" s="1"/>
      <c r="H12" s="1"/>
      <c r="I12" s="1"/>
      <c r="J12" s="1"/>
      <c r="K12" s="1"/>
      <c r="L12" s="1"/>
      <c r="M12" s="1"/>
      <c r="N12" s="33"/>
    </row>
    <row r="13" spans="1:14" ht="18" customHeight="1" thickBot="1" x14ac:dyDescent="0.3">
      <c r="A13" s="30"/>
      <c r="B13" s="16">
        <v>3</v>
      </c>
      <c r="C13" s="22">
        <f t="shared" si="0"/>
        <v>0.52359877559829882</v>
      </c>
      <c r="D13" s="17">
        <f t="shared" si="1"/>
        <v>5</v>
      </c>
      <c r="E13" s="22">
        <f t="shared" si="2"/>
        <v>4.3301270189221936</v>
      </c>
      <c r="F13" s="23">
        <f t="shared" si="3"/>
        <v>2.4999999999999996</v>
      </c>
      <c r="G13" s="1"/>
      <c r="H13" s="1"/>
      <c r="I13" s="1"/>
      <c r="J13" s="1"/>
      <c r="K13" s="1"/>
      <c r="L13" s="1"/>
      <c r="M13" s="1"/>
      <c r="N13" s="33"/>
    </row>
    <row r="14" spans="1:14" ht="18" customHeight="1" thickBot="1" x14ac:dyDescent="0.3">
      <c r="A14" s="30"/>
      <c r="B14" s="16">
        <v>4</v>
      </c>
      <c r="C14" s="22">
        <f t="shared" si="0"/>
        <v>0.69813170079773179</v>
      </c>
      <c r="D14" s="17">
        <f t="shared" si="1"/>
        <v>5</v>
      </c>
      <c r="E14" s="22">
        <f t="shared" si="2"/>
        <v>3.83022221559489</v>
      </c>
      <c r="F14" s="23">
        <f t="shared" si="3"/>
        <v>3.2139380484326963</v>
      </c>
      <c r="G14" s="1"/>
      <c r="H14" s="1"/>
      <c r="I14" s="1"/>
      <c r="J14" s="1"/>
      <c r="K14" s="1"/>
      <c r="L14" s="1"/>
      <c r="M14" s="1"/>
      <c r="N14" s="33"/>
    </row>
    <row r="15" spans="1:14" ht="18" customHeight="1" thickBot="1" x14ac:dyDescent="0.3">
      <c r="A15" s="30"/>
      <c r="B15" s="16">
        <v>5</v>
      </c>
      <c r="C15" s="22">
        <f t="shared" si="0"/>
        <v>0.87266462599716477</v>
      </c>
      <c r="D15" s="17">
        <f t="shared" si="1"/>
        <v>5</v>
      </c>
      <c r="E15" s="22">
        <f t="shared" si="2"/>
        <v>3.2139380484326967</v>
      </c>
      <c r="F15" s="23">
        <f t="shared" si="3"/>
        <v>3.83022221559489</v>
      </c>
      <c r="G15" s="1"/>
      <c r="H15" s="1"/>
      <c r="I15" s="1"/>
      <c r="J15" s="1"/>
      <c r="K15" s="1"/>
      <c r="L15" s="1"/>
      <c r="M15" s="1"/>
      <c r="N15" s="33"/>
    </row>
    <row r="16" spans="1:14" ht="18" customHeight="1" thickBot="1" x14ac:dyDescent="0.3">
      <c r="A16" s="30"/>
      <c r="B16" s="16">
        <v>6</v>
      </c>
      <c r="C16" s="22">
        <f t="shared" si="0"/>
        <v>1.0471975511965976</v>
      </c>
      <c r="D16" s="17">
        <f t="shared" si="1"/>
        <v>5</v>
      </c>
      <c r="E16" s="22">
        <f t="shared" si="2"/>
        <v>2.5000000000000004</v>
      </c>
      <c r="F16" s="23">
        <f t="shared" si="3"/>
        <v>4.3301270189221928</v>
      </c>
      <c r="G16" s="1"/>
      <c r="H16" s="1"/>
      <c r="I16" s="1"/>
      <c r="J16" s="1"/>
      <c r="K16" s="1"/>
      <c r="L16" s="1"/>
      <c r="M16" s="1"/>
      <c r="N16" s="33"/>
    </row>
    <row r="17" spans="1:14" ht="18" customHeight="1" thickBot="1" x14ac:dyDescent="0.3">
      <c r="A17" s="30"/>
      <c r="B17" s="16">
        <v>7</v>
      </c>
      <c r="C17" s="22">
        <f t="shared" si="0"/>
        <v>1.2217304763960306</v>
      </c>
      <c r="D17" s="17">
        <f t="shared" si="1"/>
        <v>5</v>
      </c>
      <c r="E17" s="22">
        <f t="shared" si="2"/>
        <v>1.7101007166283442</v>
      </c>
      <c r="F17" s="23">
        <f t="shared" si="3"/>
        <v>4.6984631039295417</v>
      </c>
      <c r="G17" s="1"/>
      <c r="H17" s="1"/>
      <c r="I17" s="1"/>
      <c r="J17" s="1"/>
      <c r="K17" s="1"/>
      <c r="L17" s="1"/>
      <c r="M17" s="1"/>
      <c r="N17" s="33"/>
    </row>
    <row r="18" spans="1:14" ht="18" customHeight="1" thickBot="1" x14ac:dyDescent="0.3">
      <c r="A18" s="30"/>
      <c r="B18" s="16">
        <v>8</v>
      </c>
      <c r="C18" s="22">
        <f t="shared" si="0"/>
        <v>1.3962634015954636</v>
      </c>
      <c r="D18" s="17">
        <f t="shared" si="1"/>
        <v>5</v>
      </c>
      <c r="E18" s="22">
        <f t="shared" si="2"/>
        <v>0.86824088833465207</v>
      </c>
      <c r="F18" s="23">
        <f t="shared" si="3"/>
        <v>4.9240387650610398</v>
      </c>
      <c r="G18" s="1"/>
      <c r="H18" s="1"/>
      <c r="I18" s="1"/>
      <c r="J18" s="1"/>
      <c r="K18" s="1"/>
      <c r="L18" s="1"/>
      <c r="M18" s="1"/>
      <c r="N18" s="33"/>
    </row>
    <row r="19" spans="1:14" ht="18" customHeight="1" thickBot="1" x14ac:dyDescent="0.3">
      <c r="A19" s="30"/>
      <c r="B19" s="16">
        <v>9</v>
      </c>
      <c r="C19" s="22">
        <f t="shared" si="0"/>
        <v>1.5707963267948966</v>
      </c>
      <c r="D19" s="17">
        <f t="shared" si="1"/>
        <v>5</v>
      </c>
      <c r="E19" s="22">
        <f t="shared" si="2"/>
        <v>3.06287113727155E-16</v>
      </c>
      <c r="F19" s="23">
        <f t="shared" si="3"/>
        <v>5</v>
      </c>
      <c r="G19" s="1"/>
      <c r="H19" s="1"/>
      <c r="I19" s="1"/>
      <c r="J19" s="1"/>
      <c r="K19" s="1"/>
      <c r="L19" s="1"/>
      <c r="M19" s="1"/>
      <c r="N19" s="33"/>
    </row>
    <row r="20" spans="1:14" ht="18" customHeight="1" thickBot="1" x14ac:dyDescent="0.3">
      <c r="A20" s="30"/>
      <c r="B20" s="16">
        <v>10</v>
      </c>
      <c r="C20" s="22">
        <f t="shared" si="0"/>
        <v>1.7453292519943295</v>
      </c>
      <c r="D20" s="17">
        <f t="shared" si="1"/>
        <v>5</v>
      </c>
      <c r="E20" s="22">
        <f t="shared" si="2"/>
        <v>-0.86824088833465152</v>
      </c>
      <c r="F20" s="23">
        <f t="shared" si="3"/>
        <v>4.9240387650610398</v>
      </c>
      <c r="G20" s="1"/>
      <c r="H20" s="1"/>
      <c r="I20" s="1"/>
      <c r="J20" s="1"/>
      <c r="K20" s="1"/>
      <c r="L20" s="1"/>
      <c r="M20" s="1"/>
      <c r="N20" s="33"/>
    </row>
    <row r="21" spans="1:14" ht="18" customHeight="1" thickBot="1" x14ac:dyDescent="0.3">
      <c r="A21" s="30"/>
      <c r="B21" s="16">
        <v>11</v>
      </c>
      <c r="C21" s="22">
        <f t="shared" si="0"/>
        <v>1.9198621771937625</v>
      </c>
      <c r="D21" s="17">
        <f t="shared" si="1"/>
        <v>5</v>
      </c>
      <c r="E21" s="22">
        <f t="shared" si="2"/>
        <v>-1.7101007166283435</v>
      </c>
      <c r="F21" s="23">
        <f t="shared" si="3"/>
        <v>4.6984631039295426</v>
      </c>
      <c r="G21" s="1"/>
      <c r="H21" s="1"/>
      <c r="I21" s="1"/>
      <c r="J21" s="1"/>
      <c r="K21" s="1"/>
      <c r="L21" s="1"/>
      <c r="M21" s="1"/>
      <c r="N21" s="33"/>
    </row>
    <row r="22" spans="1:14" ht="18" customHeight="1" thickBot="1" x14ac:dyDescent="0.3">
      <c r="A22" s="30"/>
      <c r="B22" s="16">
        <v>12</v>
      </c>
      <c r="C22" s="22">
        <f t="shared" si="0"/>
        <v>2.0943951023931953</v>
      </c>
      <c r="D22" s="17">
        <f t="shared" si="1"/>
        <v>5</v>
      </c>
      <c r="E22" s="22">
        <f t="shared" si="2"/>
        <v>-2.4999999999999991</v>
      </c>
      <c r="F22" s="23">
        <f t="shared" si="3"/>
        <v>4.3301270189221936</v>
      </c>
      <c r="G22" s="1"/>
      <c r="H22" s="1"/>
      <c r="I22" s="1"/>
      <c r="J22" s="1"/>
      <c r="K22" s="1"/>
      <c r="L22" s="1"/>
      <c r="M22" s="1"/>
      <c r="N22" s="33"/>
    </row>
    <row r="23" spans="1:14" ht="18" customHeight="1" thickBot="1" x14ac:dyDescent="0.3">
      <c r="A23" s="30"/>
      <c r="B23" s="16">
        <v>13</v>
      </c>
      <c r="C23" s="22">
        <f t="shared" si="0"/>
        <v>2.2689280275926285</v>
      </c>
      <c r="D23" s="17">
        <f t="shared" si="1"/>
        <v>5</v>
      </c>
      <c r="E23" s="22">
        <f t="shared" ref="E23:E46" si="4">D23*COS(C23)</f>
        <v>-3.2139380484326967</v>
      </c>
      <c r="F23" s="23">
        <f t="shared" ref="F23:F46" si="5">D23*SIN(C23)</f>
        <v>3.83022221559489</v>
      </c>
      <c r="G23" s="1"/>
      <c r="H23" s="1"/>
      <c r="I23" s="1"/>
      <c r="J23" s="1"/>
      <c r="K23" s="1"/>
      <c r="L23" s="1"/>
      <c r="M23" s="1"/>
      <c r="N23" s="33"/>
    </row>
    <row r="24" spans="1:14" ht="18" customHeight="1" thickBot="1" x14ac:dyDescent="0.3">
      <c r="A24" s="30"/>
      <c r="B24" s="16">
        <v>14</v>
      </c>
      <c r="C24" s="22">
        <f t="shared" si="0"/>
        <v>2.4434609527920612</v>
      </c>
      <c r="D24" s="17">
        <f t="shared" si="1"/>
        <v>5</v>
      </c>
      <c r="E24" s="22">
        <f t="shared" si="4"/>
        <v>-3.8302222155948895</v>
      </c>
      <c r="F24" s="23">
        <f t="shared" si="5"/>
        <v>3.2139380484326976</v>
      </c>
      <c r="G24" s="1"/>
      <c r="H24" s="1"/>
      <c r="I24" s="1"/>
      <c r="J24" s="1"/>
      <c r="K24" s="1"/>
      <c r="L24" s="1"/>
      <c r="M24" s="1"/>
      <c r="N24" s="33"/>
    </row>
    <row r="25" spans="1:14" ht="18" customHeight="1" thickBot="1" x14ac:dyDescent="0.3">
      <c r="A25" s="30"/>
      <c r="B25" s="16">
        <v>15</v>
      </c>
      <c r="C25" s="22">
        <f t="shared" si="0"/>
        <v>2.6179938779914944</v>
      </c>
      <c r="D25" s="17">
        <f t="shared" si="1"/>
        <v>5</v>
      </c>
      <c r="E25" s="22">
        <f t="shared" si="4"/>
        <v>-4.3301270189221936</v>
      </c>
      <c r="F25" s="23">
        <f t="shared" si="5"/>
        <v>2.4999999999999996</v>
      </c>
      <c r="G25" s="1"/>
      <c r="H25" s="1"/>
      <c r="I25" s="1"/>
      <c r="J25" s="1"/>
      <c r="K25" s="1"/>
      <c r="L25" s="1"/>
      <c r="M25" s="1"/>
      <c r="N25" s="33"/>
    </row>
    <row r="26" spans="1:14" ht="18" customHeight="1" thickBot="1" x14ac:dyDescent="0.3">
      <c r="A26" s="30"/>
      <c r="B26" s="16">
        <v>16</v>
      </c>
      <c r="C26" s="22">
        <f t="shared" si="0"/>
        <v>2.7925268031909272</v>
      </c>
      <c r="D26" s="17">
        <f t="shared" si="1"/>
        <v>5</v>
      </c>
      <c r="E26" s="22">
        <f t="shared" si="4"/>
        <v>-4.6984631039295417</v>
      </c>
      <c r="F26" s="23">
        <f t="shared" si="5"/>
        <v>1.7101007166283444</v>
      </c>
      <c r="G26" s="1"/>
      <c r="H26" s="1"/>
      <c r="I26" s="1"/>
      <c r="J26" s="1"/>
      <c r="K26" s="1"/>
      <c r="L26" s="1"/>
      <c r="M26" s="1"/>
      <c r="N26" s="33"/>
    </row>
    <row r="27" spans="1:14" ht="18" customHeight="1" thickBot="1" x14ac:dyDescent="0.3">
      <c r="A27" s="30"/>
      <c r="B27" s="16">
        <v>17</v>
      </c>
      <c r="C27" s="22">
        <f t="shared" si="0"/>
        <v>2.9670597283903599</v>
      </c>
      <c r="D27" s="17">
        <f t="shared" si="1"/>
        <v>5</v>
      </c>
      <c r="E27" s="22">
        <f t="shared" si="4"/>
        <v>-4.9240387650610398</v>
      </c>
      <c r="F27" s="23">
        <f t="shared" si="5"/>
        <v>0.86824088833465352</v>
      </c>
      <c r="G27" s="1"/>
      <c r="H27" s="1"/>
      <c r="I27" s="1"/>
      <c r="J27" s="1"/>
      <c r="K27" s="1"/>
      <c r="L27" s="1"/>
      <c r="M27" s="1"/>
      <c r="N27" s="33"/>
    </row>
    <row r="28" spans="1:14" ht="18" customHeight="1" thickBot="1" x14ac:dyDescent="0.3">
      <c r="A28" s="30"/>
      <c r="B28" s="16">
        <v>18</v>
      </c>
      <c r="C28" s="22">
        <f t="shared" si="0"/>
        <v>3.1415926535897931</v>
      </c>
      <c r="D28" s="17">
        <f t="shared" si="1"/>
        <v>5</v>
      </c>
      <c r="E28" s="22">
        <f t="shared" si="4"/>
        <v>-5</v>
      </c>
      <c r="F28" s="23">
        <f t="shared" si="5"/>
        <v>6.1257422745431001E-16</v>
      </c>
      <c r="G28" s="1"/>
      <c r="H28" s="1"/>
      <c r="I28" s="1"/>
      <c r="J28" s="1"/>
      <c r="K28" s="1"/>
      <c r="L28" s="1"/>
      <c r="M28" s="1"/>
      <c r="N28" s="33"/>
    </row>
    <row r="29" spans="1:14" ht="18" customHeight="1" thickBot="1" x14ac:dyDescent="0.3">
      <c r="A29" s="30"/>
      <c r="B29" s="16">
        <v>19</v>
      </c>
      <c r="C29" s="22">
        <f t="shared" si="0"/>
        <v>3.3161255787892259</v>
      </c>
      <c r="D29" s="17">
        <f t="shared" si="1"/>
        <v>5</v>
      </c>
      <c r="E29" s="22">
        <f t="shared" si="4"/>
        <v>-4.9240387650610407</v>
      </c>
      <c r="F29" s="23">
        <f t="shared" si="5"/>
        <v>-0.86824088833465018</v>
      </c>
      <c r="G29" s="1"/>
      <c r="H29" s="1"/>
      <c r="I29" s="1"/>
      <c r="J29" s="1"/>
      <c r="K29" s="1"/>
      <c r="L29" s="1"/>
      <c r="M29" s="1"/>
      <c r="N29" s="33"/>
    </row>
    <row r="30" spans="1:14" ht="18" customHeight="1" thickBot="1" x14ac:dyDescent="0.3">
      <c r="A30" s="30"/>
      <c r="B30" s="16">
        <v>20</v>
      </c>
      <c r="C30" s="22">
        <f t="shared" si="0"/>
        <v>3.4906585039886591</v>
      </c>
      <c r="D30" s="17">
        <f t="shared" si="1"/>
        <v>5</v>
      </c>
      <c r="E30" s="22">
        <f t="shared" si="4"/>
        <v>-4.6984631039295426</v>
      </c>
      <c r="F30" s="23">
        <f t="shared" si="5"/>
        <v>-1.7101007166283433</v>
      </c>
      <c r="G30" s="1"/>
      <c r="H30" s="1"/>
      <c r="I30" s="1"/>
      <c r="J30" s="1"/>
      <c r="K30" s="1"/>
      <c r="L30" s="1"/>
      <c r="M30" s="1"/>
      <c r="N30" s="33"/>
    </row>
    <row r="31" spans="1:14" ht="18" customHeight="1" thickBot="1" x14ac:dyDescent="0.3">
      <c r="A31" s="30"/>
      <c r="B31" s="16">
        <v>21</v>
      </c>
      <c r="C31" s="22">
        <f t="shared" si="0"/>
        <v>3.6651914291880918</v>
      </c>
      <c r="D31" s="17">
        <f t="shared" si="1"/>
        <v>5</v>
      </c>
      <c r="E31" s="22">
        <f t="shared" si="4"/>
        <v>-4.3301270189221945</v>
      </c>
      <c r="F31" s="23">
        <f t="shared" si="5"/>
        <v>-2.4999999999999987</v>
      </c>
      <c r="G31" s="1"/>
      <c r="H31" s="1"/>
      <c r="I31" s="1"/>
      <c r="J31" s="1"/>
      <c r="K31" s="1"/>
      <c r="L31" s="1"/>
      <c r="M31" s="1"/>
      <c r="N31" s="33"/>
    </row>
    <row r="32" spans="1:14" ht="18" customHeight="1" thickBot="1" x14ac:dyDescent="0.3">
      <c r="A32" s="30"/>
      <c r="B32" s="16">
        <v>22</v>
      </c>
      <c r="C32" s="22">
        <f t="shared" si="0"/>
        <v>3.839724354387525</v>
      </c>
      <c r="D32" s="17">
        <f t="shared" si="1"/>
        <v>5</v>
      </c>
      <c r="E32" s="22">
        <f t="shared" si="4"/>
        <v>-3.83022221559489</v>
      </c>
      <c r="F32" s="23">
        <f t="shared" si="5"/>
        <v>-3.2139380484326963</v>
      </c>
      <c r="G32" s="1"/>
      <c r="H32" s="1"/>
      <c r="I32" s="1"/>
      <c r="J32" s="1"/>
      <c r="K32" s="1"/>
      <c r="L32" s="1"/>
      <c r="M32" s="1"/>
      <c r="N32" s="33"/>
    </row>
    <row r="33" spans="1:14" ht="18" customHeight="1" thickBot="1" x14ac:dyDescent="0.3">
      <c r="A33" s="30"/>
      <c r="B33" s="16">
        <v>23</v>
      </c>
      <c r="C33" s="22">
        <f t="shared" si="0"/>
        <v>4.0142572795869578</v>
      </c>
      <c r="D33" s="17">
        <f t="shared" si="1"/>
        <v>5</v>
      </c>
      <c r="E33" s="22">
        <f t="shared" si="4"/>
        <v>-3.2139380484326976</v>
      </c>
      <c r="F33" s="23">
        <f t="shared" si="5"/>
        <v>-3.8302222155948895</v>
      </c>
      <c r="G33" s="1"/>
      <c r="H33" s="1"/>
      <c r="I33" s="1"/>
      <c r="J33" s="1"/>
      <c r="K33" s="1"/>
      <c r="L33" s="1"/>
      <c r="M33" s="1"/>
      <c r="N33" s="33"/>
    </row>
    <row r="34" spans="1:14" ht="18" customHeight="1" thickBot="1" x14ac:dyDescent="0.3">
      <c r="A34" s="30"/>
      <c r="B34" s="16">
        <v>24</v>
      </c>
      <c r="C34" s="22">
        <f t="shared" si="0"/>
        <v>4.1887902047863905</v>
      </c>
      <c r="D34" s="17">
        <f t="shared" si="1"/>
        <v>5</v>
      </c>
      <c r="E34" s="22">
        <f t="shared" si="4"/>
        <v>-2.5000000000000022</v>
      </c>
      <c r="F34" s="23">
        <f t="shared" si="5"/>
        <v>-4.3301270189221919</v>
      </c>
      <c r="G34" s="1"/>
      <c r="H34" s="1"/>
      <c r="I34" s="1"/>
      <c r="J34" s="1"/>
      <c r="K34" s="1"/>
      <c r="L34" s="1"/>
      <c r="M34" s="1"/>
      <c r="N34" s="33"/>
    </row>
    <row r="35" spans="1:14" ht="18" customHeight="1" thickBot="1" x14ac:dyDescent="0.3">
      <c r="A35" s="30"/>
      <c r="B35" s="16">
        <v>25</v>
      </c>
      <c r="C35" s="22">
        <f t="shared" si="0"/>
        <v>4.3633231299858233</v>
      </c>
      <c r="D35" s="17">
        <f t="shared" si="1"/>
        <v>5</v>
      </c>
      <c r="E35" s="22">
        <f t="shared" si="4"/>
        <v>-1.7101007166283468</v>
      </c>
      <c r="F35" s="23">
        <f t="shared" si="5"/>
        <v>-4.6984631039295408</v>
      </c>
      <c r="G35" s="1"/>
      <c r="H35" s="1"/>
      <c r="I35" s="1"/>
      <c r="J35" s="1"/>
      <c r="K35" s="1"/>
      <c r="L35" s="1"/>
      <c r="M35" s="1"/>
      <c r="N35" s="33"/>
    </row>
    <row r="36" spans="1:14" ht="18" customHeight="1" thickBot="1" x14ac:dyDescent="0.3">
      <c r="A36" s="30"/>
      <c r="B36" s="16">
        <v>26</v>
      </c>
      <c r="C36" s="22">
        <f t="shared" si="0"/>
        <v>4.5378560551852569</v>
      </c>
      <c r="D36" s="17">
        <f t="shared" si="1"/>
        <v>5</v>
      </c>
      <c r="E36" s="22">
        <f t="shared" si="4"/>
        <v>-0.86824088833465163</v>
      </c>
      <c r="F36" s="23">
        <f t="shared" si="5"/>
        <v>-4.9240387650610398</v>
      </c>
      <c r="G36" s="1"/>
      <c r="H36" s="1"/>
      <c r="I36" s="1"/>
      <c r="J36" s="1"/>
      <c r="K36" s="1"/>
      <c r="L36" s="1"/>
      <c r="M36" s="1"/>
      <c r="N36" s="33"/>
    </row>
    <row r="37" spans="1:14" ht="18" customHeight="1" thickBot="1" x14ac:dyDescent="0.3">
      <c r="A37" s="30"/>
      <c r="B37" s="16">
        <v>27</v>
      </c>
      <c r="C37" s="22">
        <f t="shared" si="0"/>
        <v>4.7123889803846897</v>
      </c>
      <c r="D37" s="17">
        <f t="shared" si="1"/>
        <v>5</v>
      </c>
      <c r="E37" s="22">
        <f t="shared" si="4"/>
        <v>-9.1886134118146501E-16</v>
      </c>
      <c r="F37" s="23">
        <f t="shared" si="5"/>
        <v>-5</v>
      </c>
      <c r="G37" s="1"/>
      <c r="H37" s="1"/>
      <c r="I37" s="1"/>
      <c r="J37" s="1"/>
      <c r="K37" s="1"/>
      <c r="L37" s="1"/>
      <c r="M37" s="1"/>
      <c r="N37" s="33"/>
    </row>
    <row r="38" spans="1:14" ht="18" customHeight="1" thickBot="1" x14ac:dyDescent="0.3">
      <c r="A38" s="30"/>
      <c r="B38" s="16">
        <v>28</v>
      </c>
      <c r="C38" s="22">
        <f t="shared" si="0"/>
        <v>4.8869219055841224</v>
      </c>
      <c r="D38" s="17">
        <f t="shared" si="1"/>
        <v>5</v>
      </c>
      <c r="E38" s="22">
        <f t="shared" si="4"/>
        <v>0.86824088833464985</v>
      </c>
      <c r="F38" s="23">
        <f t="shared" si="5"/>
        <v>-4.9240387650610407</v>
      </c>
      <c r="G38" s="1"/>
      <c r="H38" s="1"/>
      <c r="I38" s="1"/>
      <c r="J38" s="1"/>
      <c r="K38" s="1"/>
      <c r="L38" s="1"/>
      <c r="M38" s="1"/>
      <c r="N38" s="33"/>
    </row>
    <row r="39" spans="1:14" ht="18" customHeight="1" thickBot="1" x14ac:dyDescent="0.3">
      <c r="A39" s="30"/>
      <c r="B39" s="16">
        <v>29</v>
      </c>
      <c r="C39" s="22">
        <f t="shared" si="0"/>
        <v>5.0614548307835552</v>
      </c>
      <c r="D39" s="17">
        <f t="shared" si="1"/>
        <v>5</v>
      </c>
      <c r="E39" s="22">
        <f t="shared" si="4"/>
        <v>1.7101007166283408</v>
      </c>
      <c r="F39" s="23">
        <f t="shared" si="5"/>
        <v>-4.6984631039295426</v>
      </c>
      <c r="G39" s="1"/>
      <c r="H39" s="1"/>
      <c r="I39" s="1"/>
      <c r="J39" s="1"/>
      <c r="K39" s="1"/>
      <c r="L39" s="1"/>
      <c r="M39" s="1"/>
      <c r="N39" s="33"/>
    </row>
    <row r="40" spans="1:14" ht="18" customHeight="1" thickBot="1" x14ac:dyDescent="0.3">
      <c r="A40" s="30"/>
      <c r="B40" s="16">
        <v>30</v>
      </c>
      <c r="C40" s="22">
        <f t="shared" si="0"/>
        <v>5.2359877559829888</v>
      </c>
      <c r="D40" s="17">
        <f t="shared" si="1"/>
        <v>5</v>
      </c>
      <c r="E40" s="22">
        <f t="shared" si="4"/>
        <v>2.5000000000000004</v>
      </c>
      <c r="F40" s="23">
        <f t="shared" si="5"/>
        <v>-4.3301270189221928</v>
      </c>
      <c r="G40" s="1"/>
      <c r="H40" s="1"/>
      <c r="I40" s="1"/>
      <c r="J40" s="1"/>
      <c r="K40" s="1"/>
      <c r="L40" s="1"/>
      <c r="M40" s="1"/>
      <c r="N40" s="33"/>
    </row>
    <row r="41" spans="1:14" ht="18" customHeight="1" thickBot="1" x14ac:dyDescent="0.3">
      <c r="A41" s="30"/>
      <c r="B41" s="16">
        <v>31</v>
      </c>
      <c r="C41" s="22">
        <f t="shared" si="0"/>
        <v>5.4105206811824216</v>
      </c>
      <c r="D41" s="17">
        <f t="shared" si="1"/>
        <v>5</v>
      </c>
      <c r="E41" s="22">
        <f t="shared" si="4"/>
        <v>3.2139380484326963</v>
      </c>
      <c r="F41" s="23">
        <f t="shared" si="5"/>
        <v>-3.8302222155948904</v>
      </c>
      <c r="G41" s="1"/>
      <c r="H41" s="1"/>
      <c r="I41" s="1"/>
      <c r="J41" s="1"/>
      <c r="K41" s="1"/>
      <c r="L41" s="1"/>
      <c r="M41" s="1"/>
      <c r="N41" s="33"/>
    </row>
    <row r="42" spans="1:14" ht="18" customHeight="1" thickBot="1" x14ac:dyDescent="0.3">
      <c r="A42" s="30"/>
      <c r="B42" s="16">
        <v>32</v>
      </c>
      <c r="C42" s="22">
        <f t="shared" si="0"/>
        <v>5.5850536063818543</v>
      </c>
      <c r="D42" s="17">
        <f t="shared" si="1"/>
        <v>5</v>
      </c>
      <c r="E42" s="22">
        <f t="shared" si="4"/>
        <v>3.8302222155948891</v>
      </c>
      <c r="F42" s="23">
        <f t="shared" si="5"/>
        <v>-3.213938048432698</v>
      </c>
      <c r="G42" s="1"/>
      <c r="H42" s="1"/>
      <c r="I42" s="1"/>
      <c r="J42" s="1"/>
      <c r="K42" s="1"/>
      <c r="L42" s="1"/>
      <c r="M42" s="1"/>
      <c r="N42" s="33"/>
    </row>
    <row r="43" spans="1:14" ht="18" customHeight="1" thickBot="1" x14ac:dyDescent="0.3">
      <c r="A43" s="30"/>
      <c r="B43" s="16">
        <v>33</v>
      </c>
      <c r="C43" s="22">
        <f t="shared" si="0"/>
        <v>5.7595865315812871</v>
      </c>
      <c r="D43" s="17">
        <f t="shared" si="1"/>
        <v>5</v>
      </c>
      <c r="E43" s="22">
        <f t="shared" si="4"/>
        <v>4.3301270189221919</v>
      </c>
      <c r="F43" s="23">
        <f t="shared" si="5"/>
        <v>-2.5000000000000022</v>
      </c>
      <c r="G43" s="1"/>
      <c r="H43" s="1"/>
      <c r="I43" s="1"/>
      <c r="J43" s="1"/>
      <c r="K43" s="1"/>
      <c r="L43" s="1"/>
      <c r="M43" s="1"/>
      <c r="N43" s="33"/>
    </row>
    <row r="44" spans="1:14" ht="18" customHeight="1" thickBot="1" x14ac:dyDescent="0.3">
      <c r="A44" s="30"/>
      <c r="B44" s="16">
        <v>34</v>
      </c>
      <c r="C44" s="22">
        <f t="shared" si="0"/>
        <v>5.9341194567807198</v>
      </c>
      <c r="D44" s="17">
        <f t="shared" si="1"/>
        <v>5</v>
      </c>
      <c r="E44" s="22">
        <f t="shared" si="4"/>
        <v>4.6984631039295408</v>
      </c>
      <c r="F44" s="23">
        <f t="shared" si="5"/>
        <v>-1.7101007166283471</v>
      </c>
      <c r="G44" s="1"/>
      <c r="H44" s="1"/>
      <c r="I44" s="1"/>
      <c r="J44" s="1"/>
      <c r="K44" s="1"/>
      <c r="L44" s="1"/>
      <c r="M44" s="1"/>
      <c r="N44" s="33"/>
    </row>
    <row r="45" spans="1:14" ht="18" customHeight="1" thickBot="1" x14ac:dyDescent="0.3">
      <c r="A45" s="30"/>
      <c r="B45" s="16">
        <v>35</v>
      </c>
      <c r="C45" s="22">
        <f t="shared" si="0"/>
        <v>6.1086523819801535</v>
      </c>
      <c r="D45" s="17">
        <f t="shared" si="1"/>
        <v>5</v>
      </c>
      <c r="E45" s="22">
        <f t="shared" si="4"/>
        <v>4.9240387650610398</v>
      </c>
      <c r="F45" s="23">
        <f t="shared" si="5"/>
        <v>-0.86824088833465196</v>
      </c>
      <c r="G45" s="1"/>
      <c r="H45" s="1"/>
      <c r="I45" s="1"/>
      <c r="J45" s="1"/>
      <c r="K45" s="1"/>
      <c r="L45" s="1"/>
      <c r="M45" s="1"/>
      <c r="N45" s="33"/>
    </row>
    <row r="46" spans="1:14" ht="18" customHeight="1" thickBot="1" x14ac:dyDescent="0.3">
      <c r="A46" s="30"/>
      <c r="B46" s="18">
        <v>36</v>
      </c>
      <c r="C46" s="24">
        <f t="shared" si="0"/>
        <v>6.2831853071795862</v>
      </c>
      <c r="D46" s="19">
        <f t="shared" si="1"/>
        <v>5</v>
      </c>
      <c r="E46" s="24">
        <f t="shared" si="4"/>
        <v>5</v>
      </c>
      <c r="F46" s="25">
        <f t="shared" si="5"/>
        <v>-1.22514845490862E-15</v>
      </c>
      <c r="G46" s="1"/>
      <c r="H46" s="1"/>
      <c r="I46" s="1"/>
      <c r="J46" s="1"/>
      <c r="K46" s="1"/>
      <c r="L46" s="1"/>
      <c r="M46" s="1"/>
      <c r="N46" s="33"/>
    </row>
    <row r="47" spans="1:14" ht="16.5" thickTop="1" thickBot="1" x14ac:dyDescent="0.3">
      <c r="A47" s="30"/>
      <c r="B47" s="31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7"/>
      <c r="N47" s="33"/>
    </row>
    <row r="48" spans="1:14" ht="23.25" customHeight="1" thickTop="1" thickBot="1" x14ac:dyDescent="0.3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222" t="s">
        <v>14</v>
      </c>
      <c r="M48" s="222"/>
      <c r="N48" s="223"/>
    </row>
    <row r="49" ht="15.75" thickTop="1" x14ac:dyDescent="0.25"/>
  </sheetData>
  <sheetProtection sheet="1"/>
  <mergeCells count="9">
    <mergeCell ref="L1:N1"/>
    <mergeCell ref="L48:N48"/>
    <mergeCell ref="E4:H4"/>
    <mergeCell ref="D8:D9"/>
    <mergeCell ref="B8:B9"/>
    <mergeCell ref="B2:M2"/>
    <mergeCell ref="B3:H3"/>
    <mergeCell ref="B7:F7"/>
    <mergeCell ref="B5:C5"/>
  </mergeCells>
  <hyperlinks>
    <hyperlink ref="L48:N48" location="circunferencia!A1" display="topo da página"/>
    <hyperlink ref="L1:N1" location="menu!D5" display="voltar para menu"/>
  </hyperlinks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view="pageBreakPreview" zoomScaleNormal="100" zoomScaleSheetLayoutView="100" workbookViewId="0">
      <selection activeCell="L1" sqref="L1:N1"/>
    </sheetView>
  </sheetViews>
  <sheetFormatPr defaultRowHeight="15" x14ac:dyDescent="0.25"/>
  <cols>
    <col min="1" max="1" width="6.5703125" customWidth="1"/>
    <col min="4" max="4" width="14.5703125" customWidth="1"/>
    <col min="5" max="5" width="15.42578125" customWidth="1"/>
    <col min="6" max="6" width="15.140625" customWidth="1"/>
    <col min="7" max="7" width="9.42578125" customWidth="1"/>
    <col min="8" max="8" width="9.7109375" customWidth="1"/>
    <col min="10" max="10" width="12.140625" customWidth="1"/>
    <col min="13" max="13" width="15.140625" customWidth="1"/>
    <col min="14" max="14" width="7.28515625" customWidth="1"/>
  </cols>
  <sheetData>
    <row r="1" spans="1:14" ht="33" customHeight="1" thickTop="1" thickBo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20" t="s">
        <v>15</v>
      </c>
      <c r="M1" s="220"/>
      <c r="N1" s="221"/>
    </row>
    <row r="2" spans="1:14" ht="30" customHeight="1" thickTop="1" thickBot="1" x14ac:dyDescent="0.3">
      <c r="A2" s="30"/>
      <c r="B2" s="228" t="s">
        <v>123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  <c r="N2" s="32"/>
    </row>
    <row r="3" spans="1:14" ht="60.75" customHeight="1" thickTop="1" thickBot="1" x14ac:dyDescent="0.3">
      <c r="A3" s="30"/>
      <c r="B3" s="282" t="s">
        <v>93</v>
      </c>
      <c r="C3" s="283"/>
      <c r="D3" s="283"/>
      <c r="E3" s="283"/>
      <c r="F3" s="283"/>
      <c r="G3" s="283"/>
      <c r="H3" s="284"/>
      <c r="I3" s="284"/>
      <c r="J3" s="284"/>
      <c r="K3" s="284"/>
      <c r="L3" s="284"/>
      <c r="M3" s="285"/>
      <c r="N3" s="32"/>
    </row>
    <row r="4" spans="1:14" ht="35.25" customHeight="1" thickTop="1" thickBot="1" x14ac:dyDescent="0.3">
      <c r="A4" s="30"/>
      <c r="B4" s="286" t="s">
        <v>56</v>
      </c>
      <c r="C4" s="287"/>
      <c r="D4" s="287"/>
      <c r="E4" s="287"/>
      <c r="F4" s="287"/>
      <c r="G4" s="287"/>
      <c r="H4" s="287"/>
      <c r="I4" s="287"/>
      <c r="J4" s="287"/>
      <c r="K4" s="288"/>
      <c r="L4" s="74"/>
      <c r="M4" s="75"/>
      <c r="N4" s="32"/>
    </row>
    <row r="5" spans="1:14" ht="42" customHeight="1" thickTop="1" thickBot="1" x14ac:dyDescent="0.3">
      <c r="A5" s="30"/>
      <c r="B5" s="245" t="s">
        <v>83</v>
      </c>
      <c r="C5" s="246"/>
      <c r="D5" s="246"/>
      <c r="E5" s="105">
        <v>3</v>
      </c>
      <c r="F5" s="67" t="s">
        <v>74</v>
      </c>
      <c r="G5" s="78">
        <v>20</v>
      </c>
      <c r="H5" s="224" t="s">
        <v>19</v>
      </c>
      <c r="I5" s="224"/>
      <c r="J5" s="224"/>
      <c r="K5" s="289"/>
      <c r="L5" s="290"/>
      <c r="M5" s="291"/>
      <c r="N5" s="32"/>
    </row>
    <row r="6" spans="1:14" ht="37.5" customHeight="1" thickTop="1" thickBot="1" x14ac:dyDescent="0.3">
      <c r="A6" s="30"/>
      <c r="B6" s="292" t="s">
        <v>62</v>
      </c>
      <c r="C6" s="292"/>
      <c r="D6" s="292"/>
      <c r="E6" s="292"/>
      <c r="F6" s="292"/>
      <c r="G6" s="292"/>
      <c r="H6" s="77" t="s">
        <v>64</v>
      </c>
      <c r="I6" s="79">
        <v>10</v>
      </c>
      <c r="J6" s="57" t="s">
        <v>63</v>
      </c>
      <c r="K6" s="76">
        <f>RADIANS(I6)</f>
        <v>0.17453292519943295</v>
      </c>
      <c r="L6" s="263"/>
      <c r="M6" s="264"/>
      <c r="N6" s="32"/>
    </row>
    <row r="7" spans="1:14" ht="36" customHeight="1" thickTop="1" thickBot="1" x14ac:dyDescent="0.3">
      <c r="A7" s="30"/>
      <c r="B7" s="275" t="s">
        <v>66</v>
      </c>
      <c r="C7" s="276"/>
      <c r="D7" s="276"/>
      <c r="E7" s="242" t="s">
        <v>72</v>
      </c>
      <c r="F7" s="243"/>
      <c r="G7" s="244"/>
      <c r="H7" s="277" t="s">
        <v>65</v>
      </c>
      <c r="I7" s="277"/>
      <c r="J7" s="238">
        <f>360/I6</f>
        <v>36</v>
      </c>
      <c r="K7" s="278"/>
      <c r="L7" s="279"/>
      <c r="M7" s="280"/>
      <c r="N7" s="32"/>
    </row>
    <row r="8" spans="1:14" ht="36" customHeight="1" thickTop="1" thickBot="1" x14ac:dyDescent="0.3">
      <c r="A8" s="30"/>
      <c r="B8" s="255" t="s">
        <v>68</v>
      </c>
      <c r="C8" s="256"/>
      <c r="D8" s="256"/>
      <c r="E8" s="242" t="s">
        <v>67</v>
      </c>
      <c r="F8" s="243"/>
      <c r="G8" s="244"/>
      <c r="H8" s="255" t="s">
        <v>81</v>
      </c>
      <c r="I8" s="256"/>
      <c r="J8" s="256"/>
      <c r="K8" s="281" t="s">
        <v>69</v>
      </c>
      <c r="L8" s="273"/>
      <c r="M8" s="274"/>
      <c r="N8" s="32"/>
    </row>
    <row r="9" spans="1:14" ht="36" customHeight="1" thickTop="1" thickBot="1" x14ac:dyDescent="0.3">
      <c r="A9" s="30"/>
      <c r="B9" s="265" t="s">
        <v>79</v>
      </c>
      <c r="C9" s="266"/>
      <c r="D9" s="266"/>
      <c r="E9" s="247" t="s">
        <v>73</v>
      </c>
      <c r="F9" s="247"/>
      <c r="G9" s="248"/>
      <c r="H9" s="69" t="s">
        <v>82</v>
      </c>
      <c r="I9" s="58"/>
      <c r="J9" s="58"/>
      <c r="K9" s="267" t="s">
        <v>70</v>
      </c>
      <c r="L9" s="267"/>
      <c r="M9" s="268"/>
      <c r="N9" s="32"/>
    </row>
    <row r="10" spans="1:14" ht="36" customHeight="1" thickTop="1" thickBot="1" x14ac:dyDescent="0.3">
      <c r="A10" s="30"/>
      <c r="B10" s="269" t="s">
        <v>80</v>
      </c>
      <c r="C10" s="270"/>
      <c r="D10" s="270"/>
      <c r="E10" s="249" t="s">
        <v>71</v>
      </c>
      <c r="F10" s="249"/>
      <c r="G10" s="249"/>
      <c r="H10" s="271"/>
      <c r="I10" s="272"/>
      <c r="J10" s="272"/>
      <c r="K10" s="273"/>
      <c r="L10" s="273"/>
      <c r="M10" s="274"/>
      <c r="N10" s="32"/>
    </row>
    <row r="11" spans="1:14" ht="33" customHeight="1" thickTop="1" thickBot="1" x14ac:dyDescent="0.3">
      <c r="A11" s="30"/>
      <c r="B11" s="234" t="s">
        <v>57</v>
      </c>
      <c r="C11" s="235"/>
      <c r="D11" s="235"/>
      <c r="E11" s="259"/>
      <c r="F11" s="260"/>
      <c r="G11" s="36"/>
      <c r="H11" s="261"/>
      <c r="I11" s="261"/>
      <c r="J11" s="261"/>
      <c r="K11" s="261"/>
      <c r="L11" s="261"/>
      <c r="M11" s="262"/>
      <c r="N11" s="33"/>
    </row>
    <row r="12" spans="1:14" ht="28.5" customHeight="1" thickTop="1" x14ac:dyDescent="0.25">
      <c r="A12" s="30"/>
      <c r="B12" s="226" t="s">
        <v>21</v>
      </c>
      <c r="C12" s="65" t="s">
        <v>22</v>
      </c>
      <c r="D12" s="226" t="s">
        <v>23</v>
      </c>
      <c r="E12" s="65" t="s">
        <v>25</v>
      </c>
      <c r="F12" s="65" t="s">
        <v>26</v>
      </c>
      <c r="G12" s="1"/>
      <c r="H12" s="1"/>
      <c r="I12" s="1"/>
      <c r="J12" s="1"/>
      <c r="K12" s="1"/>
      <c r="L12" s="1"/>
      <c r="M12" s="1"/>
      <c r="N12" s="33"/>
    </row>
    <row r="13" spans="1:14" ht="18" customHeight="1" thickBot="1" x14ac:dyDescent="0.3">
      <c r="A13" s="30"/>
      <c r="B13" s="227"/>
      <c r="C13" s="66" t="s">
        <v>29</v>
      </c>
      <c r="D13" s="227"/>
      <c r="E13" s="49" t="s">
        <v>27</v>
      </c>
      <c r="F13" s="49" t="s">
        <v>28</v>
      </c>
      <c r="G13" s="1"/>
      <c r="H13" s="1"/>
      <c r="I13" s="1"/>
      <c r="J13" s="1"/>
      <c r="K13" s="1"/>
      <c r="L13" s="1"/>
      <c r="M13" s="1"/>
      <c r="N13" s="33"/>
    </row>
    <row r="14" spans="1:14" ht="18" customHeight="1" thickTop="1" thickBot="1" x14ac:dyDescent="0.3">
      <c r="A14" s="30"/>
      <c r="B14" s="51">
        <v>0</v>
      </c>
      <c r="C14" s="52">
        <f>B14*$K$6</f>
        <v>0</v>
      </c>
      <c r="D14" s="59">
        <f>IF($E$5=1,$G$5*SIN(3*C14),IF($E$5=2,$G$5*ABS(SIN(2*C14)),IF($E$5=3,$G$5-($G$5-10)*SIN(3*C14),IF($E$5=4,$G$5^2*COS(2*C14),IF($E$5=5,$G$5*(1+COS(C14)),IF($E$5=6,$G$5-($G$5-10)*COS(6*C14),))))))</f>
        <v>20</v>
      </c>
      <c r="E14" s="52">
        <f>IF($G$7=" ",E14="",D14*COS(C14))</f>
        <v>20</v>
      </c>
      <c r="F14" s="53">
        <f>D14*SIN(C14)</f>
        <v>0</v>
      </c>
      <c r="G14" s="1"/>
      <c r="H14" s="1"/>
      <c r="I14" s="1"/>
      <c r="J14" s="1"/>
      <c r="K14" s="1"/>
      <c r="L14" s="1"/>
      <c r="M14" s="1"/>
      <c r="N14" s="33"/>
    </row>
    <row r="15" spans="1:14" ht="18" customHeight="1" thickTop="1" thickBot="1" x14ac:dyDescent="0.3">
      <c r="A15" s="30"/>
      <c r="B15" s="54">
        <v>1</v>
      </c>
      <c r="C15" s="52">
        <f t="shared" ref="C15:C50" si="0">B15*$K$6</f>
        <v>0.17453292519943295</v>
      </c>
      <c r="D15" s="59">
        <f t="shared" ref="D15:D50" si="1">IF($E$5=1,$G$5*SIN(3*C15),IF($E$5=2,$G$5*ABS(SIN(2*C15)),IF($E$5=3,$G$5-($G$5-10)*SIN(3*C15),IF($E$5=4,$G$5^2*COS(2*C15),IF($E$5=5,$G$5*(1+COS(C15)),IF($E$5=6,$G$5-($G$5-10)*COS(6*C15),))))))</f>
        <v>15</v>
      </c>
      <c r="E15" s="52">
        <f t="shared" ref="E15:E50" si="2">D15*COS(C15)</f>
        <v>14.772116295183121</v>
      </c>
      <c r="F15" s="53">
        <f t="shared" ref="F15:F50" si="3">D15*SIN(C15)</f>
        <v>2.6047226650039548</v>
      </c>
      <c r="G15" s="1"/>
      <c r="H15" s="1"/>
      <c r="I15" s="1"/>
      <c r="J15" s="1"/>
      <c r="K15" s="1"/>
      <c r="L15" s="1"/>
      <c r="M15" s="1"/>
      <c r="N15" s="33"/>
    </row>
    <row r="16" spans="1:14" ht="18" customHeight="1" thickTop="1" thickBot="1" x14ac:dyDescent="0.3">
      <c r="A16" s="30"/>
      <c r="B16" s="54">
        <v>2</v>
      </c>
      <c r="C16" s="52">
        <f t="shared" si="0"/>
        <v>0.3490658503988659</v>
      </c>
      <c r="D16" s="59">
        <f t="shared" si="1"/>
        <v>11.339745962155614</v>
      </c>
      <c r="E16" s="52">
        <f t="shared" si="2"/>
        <v>10.655875602224432</v>
      </c>
      <c r="F16" s="53">
        <f t="shared" si="3"/>
        <v>3.8784215392531363</v>
      </c>
      <c r="G16" s="1"/>
      <c r="H16" s="1"/>
      <c r="I16" s="1"/>
      <c r="J16" s="1"/>
      <c r="K16" s="1"/>
      <c r="L16" s="1"/>
      <c r="M16" s="1"/>
      <c r="N16" s="33"/>
    </row>
    <row r="17" spans="1:14" ht="18" customHeight="1" thickTop="1" thickBot="1" x14ac:dyDescent="0.3">
      <c r="A17" s="30"/>
      <c r="B17" s="54">
        <v>3</v>
      </c>
      <c r="C17" s="52">
        <f t="shared" si="0"/>
        <v>0.52359877559829882</v>
      </c>
      <c r="D17" s="59">
        <f t="shared" si="1"/>
        <v>10</v>
      </c>
      <c r="E17" s="52">
        <f t="shared" si="2"/>
        <v>8.6602540378443873</v>
      </c>
      <c r="F17" s="53">
        <f t="shared" si="3"/>
        <v>4.9999999999999991</v>
      </c>
      <c r="G17" s="1"/>
      <c r="H17" s="1"/>
      <c r="I17" s="1"/>
      <c r="J17" s="1"/>
      <c r="K17" s="1"/>
      <c r="L17" s="1"/>
      <c r="M17" s="1"/>
      <c r="N17" s="33"/>
    </row>
    <row r="18" spans="1:14" ht="18" customHeight="1" thickTop="1" thickBot="1" x14ac:dyDescent="0.3">
      <c r="A18" s="30"/>
      <c r="B18" s="54">
        <v>4</v>
      </c>
      <c r="C18" s="52">
        <f t="shared" si="0"/>
        <v>0.69813170079773179</v>
      </c>
      <c r="D18" s="59">
        <f t="shared" si="1"/>
        <v>11.339745962155613</v>
      </c>
      <c r="E18" s="52">
        <f t="shared" si="2"/>
        <v>8.6867493806901752</v>
      </c>
      <c r="F18" s="53">
        <f t="shared" si="3"/>
        <v>7.2890482014665912</v>
      </c>
      <c r="G18" s="1"/>
      <c r="H18" s="1"/>
      <c r="I18" s="1"/>
      <c r="J18" s="1"/>
      <c r="K18" s="1"/>
      <c r="L18" s="1"/>
      <c r="M18" s="1"/>
      <c r="N18" s="33"/>
    </row>
    <row r="19" spans="1:14" ht="18" customHeight="1" thickTop="1" thickBot="1" x14ac:dyDescent="0.3">
      <c r="A19" s="30"/>
      <c r="B19" s="54">
        <v>5</v>
      </c>
      <c r="C19" s="52">
        <f t="shared" si="0"/>
        <v>0.87266462599716477</v>
      </c>
      <c r="D19" s="59">
        <f t="shared" si="1"/>
        <v>15</v>
      </c>
      <c r="E19" s="52">
        <f t="shared" si="2"/>
        <v>9.6418141452980901</v>
      </c>
      <c r="F19" s="53">
        <f t="shared" si="3"/>
        <v>11.490666646784669</v>
      </c>
      <c r="G19" s="1"/>
      <c r="H19" s="1"/>
      <c r="I19" s="1"/>
      <c r="J19" s="1"/>
      <c r="K19" s="1"/>
      <c r="L19" s="1"/>
      <c r="M19" s="1"/>
      <c r="N19" s="33"/>
    </row>
    <row r="20" spans="1:14" ht="18" customHeight="1" thickTop="1" thickBot="1" x14ac:dyDescent="0.3">
      <c r="A20" s="30"/>
      <c r="B20" s="54">
        <v>6</v>
      </c>
      <c r="C20" s="52">
        <f t="shared" si="0"/>
        <v>1.0471975511965976</v>
      </c>
      <c r="D20" s="59">
        <f t="shared" si="1"/>
        <v>20</v>
      </c>
      <c r="E20" s="52">
        <f t="shared" si="2"/>
        <v>10.000000000000002</v>
      </c>
      <c r="F20" s="53">
        <f t="shared" si="3"/>
        <v>17.320508075688771</v>
      </c>
      <c r="G20" s="1"/>
      <c r="H20" s="1"/>
      <c r="I20" s="1"/>
      <c r="J20" s="1"/>
      <c r="K20" s="1"/>
      <c r="L20" s="1"/>
      <c r="M20" s="1"/>
      <c r="N20" s="33"/>
    </row>
    <row r="21" spans="1:14" ht="18" customHeight="1" thickTop="1" thickBot="1" x14ac:dyDescent="0.3">
      <c r="A21" s="30"/>
      <c r="B21" s="54">
        <v>7</v>
      </c>
      <c r="C21" s="52">
        <f t="shared" si="0"/>
        <v>1.2217304763960306</v>
      </c>
      <c r="D21" s="59">
        <f t="shared" si="1"/>
        <v>24.999999999999996</v>
      </c>
      <c r="E21" s="52">
        <f t="shared" si="2"/>
        <v>8.5505035831417189</v>
      </c>
      <c r="F21" s="53">
        <f t="shared" si="3"/>
        <v>23.492315519647704</v>
      </c>
      <c r="G21" s="1"/>
      <c r="H21" s="1"/>
      <c r="I21" s="1"/>
      <c r="J21" s="1"/>
      <c r="K21" s="1"/>
      <c r="L21" s="1"/>
      <c r="M21" s="1"/>
      <c r="N21" s="33"/>
    </row>
    <row r="22" spans="1:14" ht="18" customHeight="1" thickTop="1" thickBot="1" x14ac:dyDescent="0.3">
      <c r="A22" s="30"/>
      <c r="B22" s="54">
        <v>8</v>
      </c>
      <c r="C22" s="52">
        <f t="shared" si="0"/>
        <v>1.3962634015954636</v>
      </c>
      <c r="D22" s="59">
        <f t="shared" si="1"/>
        <v>28.660254037844382</v>
      </c>
      <c r="E22" s="52">
        <f t="shared" si="2"/>
        <v>4.9768008851429615</v>
      </c>
      <c r="F22" s="53">
        <f t="shared" si="3"/>
        <v>28.224840379768587</v>
      </c>
      <c r="G22" s="1"/>
      <c r="H22" s="1"/>
      <c r="I22" s="1"/>
      <c r="J22" s="1"/>
      <c r="K22" s="1"/>
      <c r="L22" s="1"/>
      <c r="M22" s="1"/>
      <c r="N22" s="33"/>
    </row>
    <row r="23" spans="1:14" ht="18" customHeight="1" thickTop="1" thickBot="1" x14ac:dyDescent="0.3">
      <c r="A23" s="30"/>
      <c r="B23" s="54">
        <v>9</v>
      </c>
      <c r="C23" s="52">
        <f t="shared" si="0"/>
        <v>1.5707963267948966</v>
      </c>
      <c r="D23" s="59">
        <f t="shared" si="1"/>
        <v>30</v>
      </c>
      <c r="E23" s="52">
        <f t="shared" si="2"/>
        <v>1.83772268236293E-15</v>
      </c>
      <c r="F23" s="53">
        <f t="shared" si="3"/>
        <v>30</v>
      </c>
      <c r="G23" s="1"/>
      <c r="H23" s="1"/>
      <c r="I23" s="1"/>
      <c r="J23" s="1"/>
      <c r="K23" s="1"/>
      <c r="L23" s="1"/>
      <c r="M23" s="1"/>
      <c r="N23" s="33"/>
    </row>
    <row r="24" spans="1:14" ht="18" customHeight="1" thickTop="1" thickBot="1" x14ac:dyDescent="0.3">
      <c r="A24" s="30"/>
      <c r="B24" s="54">
        <v>10</v>
      </c>
      <c r="C24" s="52">
        <f t="shared" si="0"/>
        <v>1.7453292519943295</v>
      </c>
      <c r="D24" s="59">
        <f t="shared" si="1"/>
        <v>28.660254037844386</v>
      </c>
      <c r="E24" s="52">
        <f t="shared" si="2"/>
        <v>-4.9768008851429588</v>
      </c>
      <c r="F24" s="53">
        <f t="shared" si="3"/>
        <v>28.22484037976859</v>
      </c>
      <c r="G24" s="1"/>
      <c r="H24" s="1"/>
      <c r="I24" s="1"/>
      <c r="J24" s="1"/>
      <c r="K24" s="1"/>
      <c r="L24" s="1"/>
      <c r="M24" s="1"/>
      <c r="N24" s="33"/>
    </row>
    <row r="25" spans="1:14" ht="18" customHeight="1" thickTop="1" thickBot="1" x14ac:dyDescent="0.3">
      <c r="A25" s="30"/>
      <c r="B25" s="54">
        <v>11</v>
      </c>
      <c r="C25" s="52">
        <f t="shared" si="0"/>
        <v>1.9198621771937625</v>
      </c>
      <c r="D25" s="59">
        <f t="shared" si="1"/>
        <v>24.999999999999996</v>
      </c>
      <c r="E25" s="52">
        <f t="shared" si="2"/>
        <v>-8.5505035831417171</v>
      </c>
      <c r="F25" s="53">
        <f t="shared" si="3"/>
        <v>23.492315519647708</v>
      </c>
      <c r="G25" s="1"/>
      <c r="H25" s="1"/>
      <c r="I25" s="1"/>
      <c r="J25" s="1"/>
      <c r="K25" s="1"/>
      <c r="L25" s="1"/>
      <c r="M25" s="1"/>
      <c r="N25" s="33"/>
    </row>
    <row r="26" spans="1:14" ht="18" customHeight="1" thickTop="1" thickBot="1" x14ac:dyDescent="0.3">
      <c r="A26" s="30"/>
      <c r="B26" s="54">
        <v>12</v>
      </c>
      <c r="C26" s="52">
        <f t="shared" si="0"/>
        <v>2.0943951023931953</v>
      </c>
      <c r="D26" s="59">
        <f t="shared" si="1"/>
        <v>20.000000000000004</v>
      </c>
      <c r="E26" s="52">
        <f t="shared" si="2"/>
        <v>-9.9999999999999964</v>
      </c>
      <c r="F26" s="53">
        <f t="shared" si="3"/>
        <v>17.320508075688778</v>
      </c>
      <c r="G26" s="1"/>
      <c r="H26" s="1"/>
      <c r="I26" s="1"/>
      <c r="J26" s="1"/>
      <c r="K26" s="1"/>
      <c r="L26" s="1"/>
      <c r="M26" s="1"/>
      <c r="N26" s="33"/>
    </row>
    <row r="27" spans="1:14" ht="18" customHeight="1" thickTop="1" thickBot="1" x14ac:dyDescent="0.3">
      <c r="A27" s="30"/>
      <c r="B27" s="54">
        <v>13</v>
      </c>
      <c r="C27" s="52">
        <f t="shared" si="0"/>
        <v>2.2689280275926285</v>
      </c>
      <c r="D27" s="59">
        <f t="shared" si="1"/>
        <v>15</v>
      </c>
      <c r="E27" s="52">
        <f t="shared" si="2"/>
        <v>-9.6418141452980901</v>
      </c>
      <c r="F27" s="53">
        <f t="shared" si="3"/>
        <v>11.490666646784669</v>
      </c>
      <c r="G27" s="257" t="s">
        <v>75</v>
      </c>
      <c r="H27" s="218"/>
      <c r="I27" s="218"/>
      <c r="J27" s="218"/>
      <c r="K27" s="218"/>
      <c r="L27" s="218"/>
      <c r="M27" s="258"/>
      <c r="N27" s="33"/>
    </row>
    <row r="28" spans="1:14" ht="18" customHeight="1" thickTop="1" thickBot="1" x14ac:dyDescent="0.3">
      <c r="A28" s="30"/>
      <c r="B28" s="54">
        <v>14</v>
      </c>
      <c r="C28" s="52">
        <f t="shared" si="0"/>
        <v>2.4434609527920612</v>
      </c>
      <c r="D28" s="59">
        <f t="shared" si="1"/>
        <v>11.339745962155616</v>
      </c>
      <c r="E28" s="52">
        <f t="shared" si="2"/>
        <v>-8.686749380690177</v>
      </c>
      <c r="F28" s="53">
        <f t="shared" si="3"/>
        <v>7.2890482014665965</v>
      </c>
      <c r="G28" s="257"/>
      <c r="H28" s="218"/>
      <c r="I28" s="218"/>
      <c r="J28" s="218"/>
      <c r="K28" s="218"/>
      <c r="L28" s="218"/>
      <c r="M28" s="258"/>
      <c r="N28" s="33"/>
    </row>
    <row r="29" spans="1:14" ht="18" customHeight="1" thickTop="1" thickBot="1" x14ac:dyDescent="0.3">
      <c r="A29" s="30"/>
      <c r="B29" s="54">
        <v>15</v>
      </c>
      <c r="C29" s="52">
        <f t="shared" si="0"/>
        <v>2.6179938779914944</v>
      </c>
      <c r="D29" s="59">
        <f t="shared" si="1"/>
        <v>10</v>
      </c>
      <c r="E29" s="52">
        <f t="shared" si="2"/>
        <v>-8.6602540378443873</v>
      </c>
      <c r="F29" s="53">
        <f t="shared" si="3"/>
        <v>4.9999999999999991</v>
      </c>
      <c r="G29" s="239" t="s">
        <v>76</v>
      </c>
      <c r="H29" s="252" t="s">
        <v>94</v>
      </c>
      <c r="I29" s="253"/>
      <c r="J29" s="253"/>
      <c r="K29" s="253"/>
      <c r="L29" s="253"/>
      <c r="M29" s="254"/>
      <c r="N29" s="33"/>
    </row>
    <row r="30" spans="1:14" ht="18" customHeight="1" thickTop="1" thickBot="1" x14ac:dyDescent="0.3">
      <c r="A30" s="30"/>
      <c r="B30" s="54">
        <v>16</v>
      </c>
      <c r="C30" s="52">
        <f t="shared" si="0"/>
        <v>2.7925268031909272</v>
      </c>
      <c r="D30" s="59">
        <f t="shared" si="1"/>
        <v>11.339745962155609</v>
      </c>
      <c r="E30" s="52">
        <f t="shared" si="2"/>
        <v>-10.655875602224427</v>
      </c>
      <c r="F30" s="53">
        <f t="shared" si="3"/>
        <v>3.8784215392531363</v>
      </c>
      <c r="G30" s="240"/>
      <c r="H30" s="250" t="s">
        <v>95</v>
      </c>
      <c r="I30" s="193"/>
      <c r="J30" s="193"/>
      <c r="K30" s="193"/>
      <c r="L30" s="193"/>
      <c r="M30" s="251"/>
      <c r="N30" s="33"/>
    </row>
    <row r="31" spans="1:14" ht="18" customHeight="1" thickTop="1" thickBot="1" x14ac:dyDescent="0.3">
      <c r="A31" s="30"/>
      <c r="B31" s="54">
        <v>17</v>
      </c>
      <c r="C31" s="52">
        <f t="shared" si="0"/>
        <v>2.9670597283903599</v>
      </c>
      <c r="D31" s="59">
        <f t="shared" si="1"/>
        <v>14.999999999999986</v>
      </c>
      <c r="E31" s="52">
        <f t="shared" si="2"/>
        <v>-14.772116295183107</v>
      </c>
      <c r="F31" s="53">
        <f t="shared" si="3"/>
        <v>2.6047226650039579</v>
      </c>
      <c r="G31" s="241"/>
      <c r="H31" s="250" t="s">
        <v>96</v>
      </c>
      <c r="I31" s="193"/>
      <c r="J31" s="193"/>
      <c r="K31" s="193"/>
      <c r="L31" s="193"/>
      <c r="M31" s="251"/>
      <c r="N31" s="33"/>
    </row>
    <row r="32" spans="1:14" ht="18" customHeight="1" thickTop="1" thickBot="1" x14ac:dyDescent="0.3">
      <c r="A32" s="30"/>
      <c r="B32" s="54">
        <v>18</v>
      </c>
      <c r="C32" s="52">
        <f t="shared" si="0"/>
        <v>3.1415926535897931</v>
      </c>
      <c r="D32" s="59">
        <f t="shared" si="1"/>
        <v>19.999999999999996</v>
      </c>
      <c r="E32" s="52">
        <f t="shared" si="2"/>
        <v>-19.999999999999996</v>
      </c>
      <c r="F32" s="53">
        <f t="shared" si="3"/>
        <v>2.4502969098172396E-15</v>
      </c>
      <c r="G32" s="239" t="s">
        <v>78</v>
      </c>
      <c r="H32" s="252" t="s">
        <v>77</v>
      </c>
      <c r="I32" s="253"/>
      <c r="J32" s="253"/>
      <c r="K32" s="253"/>
      <c r="L32" s="253"/>
      <c r="M32" s="254"/>
      <c r="N32" s="33"/>
    </row>
    <row r="33" spans="1:14" ht="18" customHeight="1" thickTop="1" thickBot="1" x14ac:dyDescent="0.3">
      <c r="A33" s="30"/>
      <c r="B33" s="55">
        <v>19</v>
      </c>
      <c r="C33" s="52">
        <f t="shared" si="0"/>
        <v>3.3161255787892259</v>
      </c>
      <c r="D33" s="59">
        <f t="shared" si="1"/>
        <v>24.999999999999993</v>
      </c>
      <c r="E33" s="52">
        <f t="shared" si="2"/>
        <v>-24.620193825305197</v>
      </c>
      <c r="F33" s="53">
        <f t="shared" si="3"/>
        <v>-4.3412044416732494</v>
      </c>
      <c r="G33" s="240"/>
      <c r="H33" s="250" t="s">
        <v>97</v>
      </c>
      <c r="I33" s="193"/>
      <c r="J33" s="193"/>
      <c r="K33" s="193"/>
      <c r="L33" s="193"/>
      <c r="M33" s="251"/>
      <c r="N33" s="33"/>
    </row>
    <row r="34" spans="1:14" ht="18" customHeight="1" thickTop="1" thickBot="1" x14ac:dyDescent="0.3">
      <c r="A34" s="30"/>
      <c r="B34" s="55">
        <v>20</v>
      </c>
      <c r="C34" s="52">
        <f t="shared" si="0"/>
        <v>3.4906585039886591</v>
      </c>
      <c r="D34" s="59">
        <f t="shared" si="1"/>
        <v>28.660254037844389</v>
      </c>
      <c r="E34" s="52">
        <f t="shared" si="2"/>
        <v>-26.931829229211907</v>
      </c>
      <c r="F34" s="53">
        <f t="shared" si="3"/>
        <v>-9.8023841937736123</v>
      </c>
      <c r="G34" s="241"/>
      <c r="H34" s="61" t="s">
        <v>84</v>
      </c>
      <c r="I34" s="26"/>
      <c r="J34" s="26"/>
      <c r="K34" s="26"/>
      <c r="L34" s="26"/>
      <c r="M34" s="27"/>
      <c r="N34" s="33"/>
    </row>
    <row r="35" spans="1:14" ht="18" customHeight="1" thickTop="1" thickBot="1" x14ac:dyDescent="0.3">
      <c r="A35" s="30"/>
      <c r="B35" s="55">
        <v>21</v>
      </c>
      <c r="C35" s="52">
        <f t="shared" si="0"/>
        <v>3.6651914291880918</v>
      </c>
      <c r="D35" s="59">
        <f t="shared" si="1"/>
        <v>30</v>
      </c>
      <c r="E35" s="52">
        <f t="shared" si="2"/>
        <v>-25.980762113533164</v>
      </c>
      <c r="F35" s="53">
        <f t="shared" si="3"/>
        <v>-14.999999999999991</v>
      </c>
      <c r="G35" s="239">
        <v>3</v>
      </c>
      <c r="H35" s="252" t="s">
        <v>100</v>
      </c>
      <c r="I35" s="253"/>
      <c r="J35" s="253"/>
      <c r="K35" s="253"/>
      <c r="L35" s="253"/>
      <c r="M35" s="254"/>
      <c r="N35" s="33"/>
    </row>
    <row r="36" spans="1:14" ht="18" customHeight="1" thickTop="1" thickBot="1" x14ac:dyDescent="0.3">
      <c r="A36" s="30"/>
      <c r="B36" s="55">
        <v>22</v>
      </c>
      <c r="C36" s="52">
        <f t="shared" si="0"/>
        <v>3.839724354387525</v>
      </c>
      <c r="D36" s="59">
        <f t="shared" si="1"/>
        <v>28.660254037844382</v>
      </c>
      <c r="E36" s="52">
        <f t="shared" si="2"/>
        <v>-21.955028344068939</v>
      </c>
      <c r="F36" s="53">
        <f t="shared" si="3"/>
        <v>-18.422456185994974</v>
      </c>
      <c r="G36" s="240"/>
      <c r="H36" s="250" t="s">
        <v>98</v>
      </c>
      <c r="I36" s="193"/>
      <c r="J36" s="193"/>
      <c r="K36" s="193"/>
      <c r="L36" s="193"/>
      <c r="M36" s="251"/>
      <c r="N36" s="33"/>
    </row>
    <row r="37" spans="1:14" ht="18" customHeight="1" thickTop="1" thickBot="1" x14ac:dyDescent="0.3">
      <c r="A37" s="30"/>
      <c r="B37" s="55">
        <v>23</v>
      </c>
      <c r="C37" s="52">
        <f t="shared" si="0"/>
        <v>4.0142572795869578</v>
      </c>
      <c r="D37" s="59">
        <f t="shared" si="1"/>
        <v>25</v>
      </c>
      <c r="E37" s="52">
        <f t="shared" si="2"/>
        <v>-16.069690242163485</v>
      </c>
      <c r="F37" s="53">
        <f t="shared" si="3"/>
        <v>-19.151111077974448</v>
      </c>
      <c r="G37" s="241"/>
      <c r="H37" s="61" t="s">
        <v>99</v>
      </c>
      <c r="I37" s="26"/>
      <c r="J37" s="26"/>
      <c r="K37" s="26"/>
      <c r="L37" s="26"/>
      <c r="M37" s="27"/>
      <c r="N37" s="33"/>
    </row>
    <row r="38" spans="1:14" ht="18" customHeight="1" thickTop="1" thickBot="1" x14ac:dyDescent="0.3">
      <c r="A38" s="30"/>
      <c r="B38" s="55">
        <v>24</v>
      </c>
      <c r="C38" s="52">
        <f t="shared" si="0"/>
        <v>4.1887902047863905</v>
      </c>
      <c r="D38" s="59">
        <f t="shared" si="1"/>
        <v>20.000000000000004</v>
      </c>
      <c r="E38" s="52">
        <f t="shared" si="2"/>
        <v>-10.000000000000011</v>
      </c>
      <c r="F38" s="53">
        <f t="shared" si="3"/>
        <v>-17.320508075688771</v>
      </c>
      <c r="G38" s="239">
        <v>4</v>
      </c>
      <c r="H38" s="252" t="s">
        <v>85</v>
      </c>
      <c r="I38" s="253"/>
      <c r="J38" s="253"/>
      <c r="K38" s="253"/>
      <c r="L38" s="253"/>
      <c r="M38" s="254"/>
      <c r="N38" s="33"/>
    </row>
    <row r="39" spans="1:14" ht="18" customHeight="1" thickTop="1" thickBot="1" x14ac:dyDescent="0.3">
      <c r="A39" s="30"/>
      <c r="B39" s="55">
        <v>25</v>
      </c>
      <c r="C39" s="52">
        <f t="shared" si="0"/>
        <v>4.3633231299858233</v>
      </c>
      <c r="D39" s="59">
        <f t="shared" si="1"/>
        <v>15.000000000000011</v>
      </c>
      <c r="E39" s="52">
        <f t="shared" si="2"/>
        <v>-5.1303021498850443</v>
      </c>
      <c r="F39" s="53">
        <f t="shared" si="3"/>
        <v>-14.095389311788633</v>
      </c>
      <c r="G39" s="240"/>
      <c r="H39" s="250" t="s">
        <v>101</v>
      </c>
      <c r="I39" s="193"/>
      <c r="J39" s="193"/>
      <c r="K39" s="193"/>
      <c r="L39" s="193"/>
      <c r="M39" s="251"/>
      <c r="N39" s="33"/>
    </row>
    <row r="40" spans="1:14" ht="18" customHeight="1" thickTop="1" thickBot="1" x14ac:dyDescent="0.3">
      <c r="A40" s="30"/>
      <c r="B40" s="55">
        <v>26</v>
      </c>
      <c r="C40" s="52">
        <f t="shared" si="0"/>
        <v>4.5378560551852569</v>
      </c>
      <c r="D40" s="59">
        <f t="shared" si="1"/>
        <v>11.339745962155613</v>
      </c>
      <c r="E40" s="52">
        <f t="shared" si="2"/>
        <v>-1.9691262215342538</v>
      </c>
      <c r="F40" s="53">
        <f t="shared" si="3"/>
        <v>-11.167469740719728</v>
      </c>
      <c r="G40" s="241"/>
      <c r="H40" s="61" t="s">
        <v>87</v>
      </c>
      <c r="I40" s="26"/>
      <c r="J40" s="26"/>
      <c r="K40" s="26"/>
      <c r="L40" s="26"/>
      <c r="M40" s="27"/>
      <c r="N40" s="33"/>
    </row>
    <row r="41" spans="1:14" ht="18" customHeight="1" thickTop="1" thickBot="1" x14ac:dyDescent="0.3">
      <c r="A41" s="30"/>
      <c r="B41" s="55">
        <v>27</v>
      </c>
      <c r="C41" s="52">
        <f t="shared" si="0"/>
        <v>4.7123889803846897</v>
      </c>
      <c r="D41" s="59">
        <f t="shared" si="1"/>
        <v>10</v>
      </c>
      <c r="E41" s="52">
        <f t="shared" si="2"/>
        <v>-1.83772268236293E-15</v>
      </c>
      <c r="F41" s="53">
        <f t="shared" si="3"/>
        <v>-10</v>
      </c>
      <c r="G41" s="239">
        <v>5</v>
      </c>
      <c r="H41" s="252" t="s">
        <v>86</v>
      </c>
      <c r="I41" s="253"/>
      <c r="J41" s="253"/>
      <c r="K41" s="253"/>
      <c r="L41" s="253"/>
      <c r="M41" s="254"/>
      <c r="N41" s="33"/>
    </row>
    <row r="42" spans="1:14" ht="18" customHeight="1" thickTop="1" thickBot="1" x14ac:dyDescent="0.3">
      <c r="A42" s="30"/>
      <c r="B42" s="55">
        <v>28</v>
      </c>
      <c r="C42" s="52">
        <f t="shared" si="0"/>
        <v>4.8869219055841224</v>
      </c>
      <c r="D42" s="59">
        <f t="shared" si="1"/>
        <v>11.339745962155607</v>
      </c>
      <c r="E42" s="52">
        <f t="shared" si="2"/>
        <v>1.9691262215342487</v>
      </c>
      <c r="F42" s="53">
        <f t="shared" si="3"/>
        <v>-11.167469740719724</v>
      </c>
      <c r="G42" s="240"/>
      <c r="H42" s="250" t="s">
        <v>88</v>
      </c>
      <c r="I42" s="193"/>
      <c r="J42" s="193"/>
      <c r="K42" s="193"/>
      <c r="L42" s="193"/>
      <c r="M42" s="251"/>
      <c r="N42" s="33"/>
    </row>
    <row r="43" spans="1:14" ht="18" customHeight="1" thickTop="1" thickBot="1" x14ac:dyDescent="0.3">
      <c r="A43" s="30"/>
      <c r="B43" s="55">
        <v>29</v>
      </c>
      <c r="C43" s="52">
        <f t="shared" si="0"/>
        <v>5.0614548307835552</v>
      </c>
      <c r="D43" s="59">
        <f t="shared" si="1"/>
        <v>14.999999999999984</v>
      </c>
      <c r="E43" s="52">
        <f t="shared" si="2"/>
        <v>5.1303021498850168</v>
      </c>
      <c r="F43" s="53">
        <f t="shared" si="3"/>
        <v>-14.095389311788614</v>
      </c>
      <c r="G43" s="241"/>
      <c r="H43" s="61" t="s">
        <v>89</v>
      </c>
      <c r="I43" s="26"/>
      <c r="J43" s="26"/>
      <c r="K43" s="26"/>
      <c r="L43" s="26"/>
      <c r="M43" s="27"/>
      <c r="N43" s="33"/>
    </row>
    <row r="44" spans="1:14" ht="18" customHeight="1" thickTop="1" thickBot="1" x14ac:dyDescent="0.3">
      <c r="A44" s="30"/>
      <c r="B44" s="55">
        <v>30</v>
      </c>
      <c r="C44" s="52">
        <f t="shared" si="0"/>
        <v>5.2359877559829888</v>
      </c>
      <c r="D44" s="59">
        <f t="shared" si="1"/>
        <v>19.999999999999993</v>
      </c>
      <c r="E44" s="52">
        <f t="shared" si="2"/>
        <v>9.9999999999999982</v>
      </c>
      <c r="F44" s="53">
        <f t="shared" si="3"/>
        <v>-17.320508075688767</v>
      </c>
      <c r="G44" s="60"/>
      <c r="H44" s="252" t="s">
        <v>92</v>
      </c>
      <c r="I44" s="253"/>
      <c r="J44" s="253"/>
      <c r="K44" s="253"/>
      <c r="L44" s="253"/>
      <c r="M44" s="254"/>
      <c r="N44" s="33"/>
    </row>
    <row r="45" spans="1:14" ht="18" customHeight="1" thickTop="1" thickBot="1" x14ac:dyDescent="0.3">
      <c r="A45" s="30"/>
      <c r="B45" s="55">
        <v>31</v>
      </c>
      <c r="C45" s="52">
        <f t="shared" si="0"/>
        <v>5.4105206811824216</v>
      </c>
      <c r="D45" s="59">
        <f t="shared" si="1"/>
        <v>24.999999999999989</v>
      </c>
      <c r="E45" s="52">
        <f t="shared" si="2"/>
        <v>16.069690242163475</v>
      </c>
      <c r="F45" s="53">
        <f t="shared" si="3"/>
        <v>-19.151111077974445</v>
      </c>
      <c r="G45" s="63">
        <v>6</v>
      </c>
      <c r="H45" s="250" t="s">
        <v>90</v>
      </c>
      <c r="I45" s="193"/>
      <c r="J45" s="193"/>
      <c r="K45" s="193"/>
      <c r="L45" s="193"/>
      <c r="M45" s="251"/>
      <c r="N45" s="33"/>
    </row>
    <row r="46" spans="1:14" ht="18" customHeight="1" thickTop="1" thickBot="1" x14ac:dyDescent="0.3">
      <c r="A46" s="30"/>
      <c r="B46" s="55">
        <v>32</v>
      </c>
      <c r="C46" s="52">
        <f t="shared" si="0"/>
        <v>5.5850536063818543</v>
      </c>
      <c r="D46" s="59">
        <f t="shared" si="1"/>
        <v>28.660254037844375</v>
      </c>
      <c r="E46" s="52">
        <f t="shared" si="2"/>
        <v>21.955028344068928</v>
      </c>
      <c r="F46" s="53">
        <f t="shared" si="3"/>
        <v>-18.422456185994982</v>
      </c>
      <c r="G46" s="62"/>
      <c r="H46" s="61" t="s">
        <v>91</v>
      </c>
      <c r="I46" s="26"/>
      <c r="J46" s="26"/>
      <c r="K46" s="26"/>
      <c r="L46" s="26"/>
      <c r="M46" s="27"/>
      <c r="N46" s="33"/>
    </row>
    <row r="47" spans="1:14" ht="18" customHeight="1" thickTop="1" thickBot="1" x14ac:dyDescent="0.3">
      <c r="A47" s="30"/>
      <c r="B47" s="55">
        <v>33</v>
      </c>
      <c r="C47" s="52">
        <f t="shared" si="0"/>
        <v>5.7595865315812871</v>
      </c>
      <c r="D47" s="59">
        <f t="shared" si="1"/>
        <v>30</v>
      </c>
      <c r="E47" s="52">
        <f t="shared" si="2"/>
        <v>25.980762113533153</v>
      </c>
      <c r="F47" s="53">
        <f t="shared" si="3"/>
        <v>-15.000000000000014</v>
      </c>
      <c r="G47" s="70"/>
      <c r="H47" s="253"/>
      <c r="I47" s="253"/>
      <c r="J47" s="253"/>
      <c r="K47" s="253"/>
      <c r="L47" s="253"/>
      <c r="M47" s="254"/>
      <c r="N47" s="33"/>
    </row>
    <row r="48" spans="1:14" ht="18" customHeight="1" thickTop="1" thickBot="1" x14ac:dyDescent="0.3">
      <c r="A48" s="30"/>
      <c r="B48" s="55">
        <v>34</v>
      </c>
      <c r="C48" s="52">
        <f t="shared" si="0"/>
        <v>5.9341194567807198</v>
      </c>
      <c r="D48" s="59">
        <f t="shared" si="1"/>
        <v>28.660254037844403</v>
      </c>
      <c r="E48" s="52">
        <f t="shared" si="2"/>
        <v>26.93182922921191</v>
      </c>
      <c r="F48" s="53">
        <f t="shared" si="3"/>
        <v>-9.8023841937736389</v>
      </c>
      <c r="G48" s="68"/>
      <c r="H48" s="193"/>
      <c r="I48" s="193"/>
      <c r="J48" s="193"/>
      <c r="K48" s="193"/>
      <c r="L48" s="193"/>
      <c r="M48" s="251"/>
      <c r="N48" s="33"/>
    </row>
    <row r="49" spans="1:14" ht="18" customHeight="1" thickTop="1" thickBot="1" x14ac:dyDescent="0.3">
      <c r="A49" s="30"/>
      <c r="B49" s="55">
        <v>35</v>
      </c>
      <c r="C49" s="52">
        <f t="shared" si="0"/>
        <v>6.1086523819801535</v>
      </c>
      <c r="D49" s="59">
        <f t="shared" si="1"/>
        <v>25</v>
      </c>
      <c r="E49" s="52">
        <f t="shared" si="2"/>
        <v>24.620193825305201</v>
      </c>
      <c r="F49" s="53">
        <f t="shared" si="3"/>
        <v>-4.34120444167326</v>
      </c>
      <c r="G49" s="71"/>
      <c r="H49" s="1"/>
      <c r="I49" s="1"/>
      <c r="J49" s="1"/>
      <c r="K49" s="1"/>
      <c r="L49" s="1"/>
      <c r="M49" s="64"/>
      <c r="N49" s="33"/>
    </row>
    <row r="50" spans="1:14" ht="18" customHeight="1" thickTop="1" thickBot="1" x14ac:dyDescent="0.3">
      <c r="A50" s="30"/>
      <c r="B50" s="56">
        <v>36</v>
      </c>
      <c r="C50" s="52">
        <f t="shared" si="0"/>
        <v>6.2831853071795862</v>
      </c>
      <c r="D50" s="59">
        <f t="shared" si="1"/>
        <v>20.000000000000007</v>
      </c>
      <c r="E50" s="52">
        <f t="shared" si="2"/>
        <v>20.000000000000007</v>
      </c>
      <c r="F50" s="53">
        <f t="shared" si="3"/>
        <v>-4.9005938196344816E-15</v>
      </c>
      <c r="G50" s="72"/>
      <c r="H50" s="193"/>
      <c r="I50" s="193"/>
      <c r="J50" s="193"/>
      <c r="K50" s="193"/>
      <c r="L50" s="193"/>
      <c r="M50" s="251"/>
      <c r="N50" s="33"/>
    </row>
    <row r="51" spans="1:14" ht="16.5" thickTop="1" thickBot="1" x14ac:dyDescent="0.3">
      <c r="A51" s="30"/>
      <c r="B51" s="61"/>
      <c r="C51" s="26"/>
      <c r="D51" s="26"/>
      <c r="E51" s="26"/>
      <c r="F51" s="26"/>
      <c r="G51" s="73"/>
      <c r="H51" s="26"/>
      <c r="I51" s="26"/>
      <c r="J51" s="26"/>
      <c r="K51" s="26"/>
      <c r="L51" s="26"/>
      <c r="M51" s="27"/>
      <c r="N51" s="33"/>
    </row>
    <row r="52" spans="1:14" ht="27.75" customHeight="1" thickTop="1" thickBot="1" x14ac:dyDescent="0.3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222" t="s">
        <v>122</v>
      </c>
      <c r="N52" s="223"/>
    </row>
    <row r="53" spans="1:14" ht="15.75" thickTop="1" x14ac:dyDescent="0.25"/>
  </sheetData>
  <sheetProtection sheet="1" objects="1" scenarios="1"/>
  <mergeCells count="52">
    <mergeCell ref="L1:N1"/>
    <mergeCell ref="M52:N52"/>
    <mergeCell ref="H8:J8"/>
    <mergeCell ref="K8:M8"/>
    <mergeCell ref="B2:M2"/>
    <mergeCell ref="B3:M3"/>
    <mergeCell ref="B4:K4"/>
    <mergeCell ref="H5:K5"/>
    <mergeCell ref="L5:M5"/>
    <mergeCell ref="B6:G6"/>
    <mergeCell ref="L6:M6"/>
    <mergeCell ref="B9:D9"/>
    <mergeCell ref="K9:M9"/>
    <mergeCell ref="B10:D10"/>
    <mergeCell ref="H10:J10"/>
    <mergeCell ref="K10:M10"/>
    <mergeCell ref="B7:D7"/>
    <mergeCell ref="H7:I7"/>
    <mergeCell ref="J7:K7"/>
    <mergeCell ref="L7:M7"/>
    <mergeCell ref="B8:D8"/>
    <mergeCell ref="G27:M28"/>
    <mergeCell ref="H29:M29"/>
    <mergeCell ref="H30:M30"/>
    <mergeCell ref="H31:M31"/>
    <mergeCell ref="H32:M32"/>
    <mergeCell ref="B11:F11"/>
    <mergeCell ref="H11:M11"/>
    <mergeCell ref="B12:B13"/>
    <mergeCell ref="D12:D13"/>
    <mergeCell ref="H33:M33"/>
    <mergeCell ref="H35:M35"/>
    <mergeCell ref="H36:M36"/>
    <mergeCell ref="H38:M38"/>
    <mergeCell ref="H39:M39"/>
    <mergeCell ref="H41:M41"/>
    <mergeCell ref="H42:M42"/>
    <mergeCell ref="H44:M44"/>
    <mergeCell ref="H45:M45"/>
    <mergeCell ref="H47:M47"/>
    <mergeCell ref="H48:M48"/>
    <mergeCell ref="H50:M50"/>
    <mergeCell ref="G35:G37"/>
    <mergeCell ref="G38:G40"/>
    <mergeCell ref="G41:G43"/>
    <mergeCell ref="E8:G8"/>
    <mergeCell ref="E7:G7"/>
    <mergeCell ref="B5:D5"/>
    <mergeCell ref="E9:G9"/>
    <mergeCell ref="E10:G10"/>
    <mergeCell ref="G29:G31"/>
    <mergeCell ref="G32:G34"/>
  </mergeCells>
  <hyperlinks>
    <hyperlink ref="M52:N52" location="atividades1!A1" display="topo página"/>
    <hyperlink ref="L1:N1" location="menu!D5" display="voltar para menu"/>
  </hyperlinks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view="pageBreakPreview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4" max="5" width="11.85546875" customWidth="1"/>
    <col min="6" max="6" width="11.5703125" customWidth="1"/>
    <col min="9" max="9" width="11.85546875" customWidth="1"/>
    <col min="10" max="10" width="12" customWidth="1"/>
    <col min="13" max="13" width="12.28515625" customWidth="1"/>
    <col min="15" max="15" width="4" customWidth="1"/>
  </cols>
  <sheetData>
    <row r="1" spans="1:15" ht="18.75" customHeight="1" thickTop="1" thickBot="1" x14ac:dyDescent="0.3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318" t="s">
        <v>15</v>
      </c>
      <c r="N1" s="318"/>
      <c r="O1" s="319"/>
    </row>
    <row r="2" spans="1:15" ht="28.5" customHeight="1" thickTop="1" thickBot="1" x14ac:dyDescent="0.3">
      <c r="A2" s="114"/>
      <c r="B2" s="228" t="s">
        <v>123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5"/>
      <c r="O2" s="32"/>
    </row>
    <row r="3" spans="1:15" ht="17.25" thickTop="1" thickBot="1" x14ac:dyDescent="0.3">
      <c r="A3" s="114"/>
      <c r="B3" s="296" t="s">
        <v>124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8"/>
      <c r="N3" s="123"/>
      <c r="O3" s="32"/>
    </row>
    <row r="4" spans="1:15" ht="15.75" thickTop="1" x14ac:dyDescent="0.25">
      <c r="A4" s="114"/>
      <c r="B4" s="299" t="s">
        <v>126</v>
      </c>
      <c r="C4" s="300"/>
      <c r="D4" s="300"/>
      <c r="E4" s="300"/>
      <c r="F4" s="300"/>
      <c r="G4" s="300"/>
      <c r="H4" s="155"/>
      <c r="I4" s="138" t="s">
        <v>127</v>
      </c>
      <c r="J4" s="155"/>
      <c r="K4" s="138" t="s">
        <v>128</v>
      </c>
      <c r="L4" s="128"/>
      <c r="M4" s="128"/>
      <c r="N4" s="123"/>
      <c r="O4" s="32"/>
    </row>
    <row r="5" spans="1:15" ht="15.75" thickBot="1" x14ac:dyDescent="0.3">
      <c r="A5" s="114"/>
      <c r="B5" s="299" t="s">
        <v>129</v>
      </c>
      <c r="C5" s="300"/>
      <c r="D5" s="300"/>
      <c r="E5" s="154"/>
      <c r="F5" s="137" t="s">
        <v>130</v>
      </c>
      <c r="G5" s="154"/>
      <c r="H5" s="139" t="s">
        <v>148</v>
      </c>
      <c r="I5" s="139"/>
      <c r="J5" s="139"/>
      <c r="K5" s="139"/>
      <c r="L5" s="128"/>
      <c r="M5" s="140"/>
      <c r="N5" s="123"/>
      <c r="O5" s="32"/>
    </row>
    <row r="6" spans="1:15" ht="15.75" thickBot="1" x14ac:dyDescent="0.3">
      <c r="A6" s="114"/>
      <c r="B6" s="311" t="str">
        <f>IF(H4="","",IF(H4="O","certo","errado, leia a introdução novamente"))</f>
        <v/>
      </c>
      <c r="C6" s="312"/>
      <c r="D6" s="312"/>
      <c r="E6" s="313" t="str">
        <f>IF(J4="","",IF(J4="eixo","certo","errado, leia a introdução novamente"))</f>
        <v/>
      </c>
      <c r="F6" s="312"/>
      <c r="G6" s="313"/>
      <c r="H6" s="312" t="str">
        <f>IF(E5="","",IF(E5="r","certo","errado, leia a introdução novamente"))</f>
        <v/>
      </c>
      <c r="I6" s="312"/>
      <c r="J6" s="312"/>
      <c r="K6" s="312" t="str">
        <f>IF(G5="","",IF(G5="ângulo","certo","errado, leia a introdução novamente"))</f>
        <v/>
      </c>
      <c r="L6" s="312"/>
      <c r="M6" s="312"/>
      <c r="N6" s="123"/>
      <c r="O6" s="32"/>
    </row>
    <row r="7" spans="1:15" x14ac:dyDescent="0.25">
      <c r="A7" s="114"/>
      <c r="B7" s="119"/>
      <c r="C7" s="134"/>
      <c r="D7" s="134"/>
      <c r="E7" s="134"/>
      <c r="F7" s="135"/>
      <c r="G7" s="135"/>
      <c r="H7" s="135"/>
      <c r="I7" s="131"/>
      <c r="J7" s="131"/>
      <c r="K7" s="131"/>
      <c r="L7" s="131"/>
      <c r="M7" s="122"/>
      <c r="N7" s="123"/>
      <c r="O7" s="32"/>
    </row>
    <row r="8" spans="1:15" ht="15.75" thickBot="1" x14ac:dyDescent="0.3">
      <c r="A8" s="114"/>
      <c r="B8" s="136" t="s">
        <v>131</v>
      </c>
      <c r="C8" s="36"/>
      <c r="D8" s="36"/>
      <c r="E8" s="36"/>
      <c r="F8" s="36"/>
      <c r="G8" s="36"/>
      <c r="H8" s="36"/>
      <c r="I8" s="107"/>
      <c r="J8" s="107"/>
      <c r="K8" s="132"/>
      <c r="L8" s="132"/>
      <c r="M8" s="122"/>
      <c r="N8" s="123"/>
      <c r="O8" s="32"/>
    </row>
    <row r="9" spans="1:15" ht="15.75" thickBot="1" x14ac:dyDescent="0.3">
      <c r="A9" s="114"/>
      <c r="B9" s="120" t="s">
        <v>132</v>
      </c>
      <c r="C9" s="153" t="s">
        <v>135</v>
      </c>
      <c r="D9" s="108" t="s">
        <v>133</v>
      </c>
      <c r="E9" s="312" t="str">
        <f>IF(C9="","",IF(C9="r*cos","certo","errado, leia a introdução novamente"))</f>
        <v>certo</v>
      </c>
      <c r="F9" s="312"/>
      <c r="G9" s="312"/>
      <c r="H9" s="122"/>
      <c r="I9" s="132"/>
      <c r="J9" s="132"/>
      <c r="K9" s="132"/>
      <c r="L9" s="132"/>
      <c r="M9" s="122"/>
      <c r="N9" s="123"/>
      <c r="O9" s="32"/>
    </row>
    <row r="10" spans="1:15" ht="15.75" thickBot="1" x14ac:dyDescent="0.3">
      <c r="A10" s="114"/>
      <c r="B10" s="121" t="s">
        <v>134</v>
      </c>
      <c r="C10" s="153" t="s">
        <v>136</v>
      </c>
      <c r="D10" s="108" t="s">
        <v>133</v>
      </c>
      <c r="E10" s="312" t="str">
        <f>IF(C10="","",IF(C10="r*sen","certo","errado, leia a introdução novamente"))</f>
        <v>certo</v>
      </c>
      <c r="F10" s="312"/>
      <c r="G10" s="312"/>
      <c r="H10" s="133"/>
      <c r="I10" s="133"/>
      <c r="J10" s="122"/>
      <c r="K10" s="122"/>
      <c r="L10" s="122"/>
      <c r="M10" s="122"/>
      <c r="N10" s="123"/>
      <c r="O10" s="32"/>
    </row>
    <row r="11" spans="1:15" ht="15.75" thickBot="1" x14ac:dyDescent="0.3">
      <c r="A11" s="114"/>
      <c r="B11" s="309"/>
      <c r="C11" s="310"/>
      <c r="D11" s="310"/>
      <c r="E11" s="310"/>
      <c r="F11" s="310"/>
      <c r="G11" s="310"/>
      <c r="H11" s="310"/>
      <c r="I11" s="310"/>
      <c r="J11" s="122"/>
      <c r="K11" s="122"/>
      <c r="L11" s="122"/>
      <c r="M11" s="122"/>
      <c r="N11" s="123"/>
      <c r="O11" s="32"/>
    </row>
    <row r="12" spans="1:15" ht="15.75" thickBot="1" x14ac:dyDescent="0.3">
      <c r="A12" s="114"/>
      <c r="B12" s="322" t="s">
        <v>137</v>
      </c>
      <c r="C12" s="323"/>
      <c r="D12" s="323"/>
      <c r="E12" s="323"/>
      <c r="F12" s="323"/>
      <c r="G12" s="323"/>
      <c r="H12" s="323"/>
      <c r="I12" s="323"/>
      <c r="J12" s="152"/>
      <c r="K12" s="106" t="s">
        <v>138</v>
      </c>
      <c r="L12" s="312" t="str">
        <f>IF(J12="","",IF(J12="0 a 360","certo","errado, leia a introdução novamente"))</f>
        <v/>
      </c>
      <c r="M12" s="312"/>
      <c r="N12" s="324"/>
      <c r="O12" s="32"/>
    </row>
    <row r="13" spans="1:15" ht="15.75" thickBot="1" x14ac:dyDescent="0.3">
      <c r="A13" s="114"/>
      <c r="B13" s="126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3"/>
      <c r="O13" s="32"/>
    </row>
    <row r="14" spans="1:15" ht="15.75" thickBot="1" x14ac:dyDescent="0.3">
      <c r="A14" s="114"/>
      <c r="B14" s="127" t="s">
        <v>139</v>
      </c>
      <c r="C14" s="1"/>
      <c r="D14" s="1"/>
      <c r="E14" s="1"/>
      <c r="F14" s="151"/>
      <c r="G14" s="294" t="str">
        <f>IF(F14="","",IF(F14="horizontal","certo","errado, leia a tabela em circunf."))</f>
        <v/>
      </c>
      <c r="H14" s="295"/>
      <c r="I14" s="295"/>
      <c r="J14" s="122"/>
      <c r="K14" s="122"/>
      <c r="L14" s="122"/>
      <c r="M14" s="122"/>
      <c r="N14" s="123"/>
      <c r="O14" s="32"/>
    </row>
    <row r="15" spans="1:15" ht="15.75" thickBot="1" x14ac:dyDescent="0.3">
      <c r="A15" s="114"/>
      <c r="B15" s="127" t="s">
        <v>140</v>
      </c>
      <c r="C15" s="1"/>
      <c r="D15" s="1"/>
      <c r="E15" s="1"/>
      <c r="F15" s="151"/>
      <c r="G15" s="294" t="str">
        <f>IF(F15="","",IF(F15="vertical","certo","errado, leia a tabela em circunf."))</f>
        <v/>
      </c>
      <c r="H15" s="295"/>
      <c r="I15" s="295"/>
      <c r="J15" s="122"/>
      <c r="K15" s="122"/>
      <c r="L15" s="122"/>
      <c r="M15" s="122"/>
      <c r="N15" s="123"/>
      <c r="O15" s="32"/>
    </row>
    <row r="16" spans="1:15" ht="15.75" thickBot="1" x14ac:dyDescent="0.3">
      <c r="A16" s="114"/>
      <c r="B16" s="126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3"/>
      <c r="O16" s="32"/>
    </row>
    <row r="17" spans="1:16" ht="15.75" thickBot="1" x14ac:dyDescent="0.3">
      <c r="A17" s="114"/>
      <c r="B17" s="127" t="s">
        <v>141</v>
      </c>
      <c r="C17" s="1"/>
      <c r="D17" s="1"/>
      <c r="E17" s="1"/>
      <c r="F17" s="150"/>
      <c r="G17" s="294" t="str">
        <f>IF(F17="","",IF(F17="variável","certo","errado, leia a tabela em circunf."))</f>
        <v/>
      </c>
      <c r="H17" s="295"/>
      <c r="I17" s="295"/>
      <c r="J17" s="122"/>
      <c r="K17" s="122"/>
      <c r="L17" s="122"/>
      <c r="M17" s="122"/>
      <c r="N17" s="123"/>
      <c r="O17" s="32"/>
    </row>
    <row r="18" spans="1:16" x14ac:dyDescent="0.25">
      <c r="A18" s="114"/>
      <c r="B18" s="126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3"/>
      <c r="O18" s="32"/>
    </row>
    <row r="19" spans="1:16" x14ac:dyDescent="0.25">
      <c r="A19" s="114"/>
      <c r="B19" s="316" t="s">
        <v>142</v>
      </c>
      <c r="C19" s="317"/>
      <c r="D19" s="317"/>
      <c r="E19" s="317"/>
      <c r="F19" s="122"/>
      <c r="G19" s="122"/>
      <c r="H19" s="122"/>
      <c r="I19" s="122"/>
      <c r="J19" s="122"/>
      <c r="K19" s="122"/>
      <c r="L19" s="122"/>
      <c r="M19" s="122"/>
      <c r="N19" s="123"/>
      <c r="O19" s="32"/>
    </row>
    <row r="20" spans="1:16" ht="15.75" thickBot="1" x14ac:dyDescent="0.3">
      <c r="A20" s="114"/>
      <c r="B20" s="126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3"/>
      <c r="O20" s="32"/>
    </row>
    <row r="21" spans="1:16" ht="15.75" thickBot="1" x14ac:dyDescent="0.3">
      <c r="A21" s="114"/>
      <c r="B21" s="303" t="s">
        <v>143</v>
      </c>
      <c r="C21" s="304"/>
      <c r="D21" s="115" t="s">
        <v>144</v>
      </c>
      <c r="E21" s="109" t="s">
        <v>145</v>
      </c>
      <c r="F21" s="305"/>
      <c r="G21" s="306"/>
      <c r="H21" s="294" t="str">
        <f>IF(F21="","",IF(F21="4*cos(30)","certo","errado, leia a introdução"))</f>
        <v/>
      </c>
      <c r="I21" s="295"/>
      <c r="J21" s="295"/>
      <c r="K21" s="307"/>
      <c r="L21" s="307"/>
      <c r="M21" s="308"/>
      <c r="N21" s="123"/>
      <c r="O21" s="32"/>
    </row>
    <row r="22" spans="1:16" ht="15.75" thickBot="1" x14ac:dyDescent="0.3">
      <c r="A22" s="114"/>
      <c r="B22" s="303"/>
      <c r="C22" s="304"/>
      <c r="D22" s="1"/>
      <c r="E22" s="110" t="s">
        <v>146</v>
      </c>
      <c r="F22" s="305"/>
      <c r="G22" s="306"/>
      <c r="H22" s="294" t="str">
        <f>IF(F22="","",IF(F22="4*sen(30)","certo","errado, leia a introdução"))</f>
        <v/>
      </c>
      <c r="I22" s="295"/>
      <c r="J22" s="295"/>
      <c r="K22" s="122"/>
      <c r="L22" s="122"/>
      <c r="M22" s="122"/>
      <c r="N22" s="123"/>
      <c r="O22" s="32"/>
    </row>
    <row r="23" spans="1:16" ht="15.75" thickBot="1" x14ac:dyDescent="0.3">
      <c r="A23" s="114"/>
      <c r="B23" s="126"/>
      <c r="C23" s="122"/>
      <c r="D23" s="122"/>
      <c r="E23" s="122"/>
      <c r="F23" s="293"/>
      <c r="G23" s="293"/>
      <c r="H23" s="122"/>
      <c r="I23" s="122"/>
      <c r="J23" s="122"/>
      <c r="K23" s="122"/>
      <c r="L23" s="122"/>
      <c r="M23" s="122"/>
      <c r="N23" s="123"/>
      <c r="O23" s="32"/>
    </row>
    <row r="24" spans="1:16" ht="15.75" thickBot="1" x14ac:dyDescent="0.3">
      <c r="A24" s="114"/>
      <c r="B24" s="303" t="s">
        <v>147</v>
      </c>
      <c r="C24" s="304"/>
      <c r="D24" s="115" t="s">
        <v>144</v>
      </c>
      <c r="E24" s="111" t="s">
        <v>145</v>
      </c>
      <c r="F24" s="305"/>
      <c r="G24" s="306"/>
      <c r="H24" s="294" t="str">
        <f>IF(F24="","",IF(F24="10*cos(-30)","certo","errado, leia a introdução"))</f>
        <v/>
      </c>
      <c r="I24" s="295"/>
      <c r="J24" s="295"/>
      <c r="K24" s="122"/>
      <c r="L24" s="122"/>
      <c r="M24" s="122"/>
      <c r="N24" s="123"/>
      <c r="O24" s="32"/>
    </row>
    <row r="25" spans="1:16" ht="15.75" thickBot="1" x14ac:dyDescent="0.3">
      <c r="A25" s="114"/>
      <c r="B25" s="303"/>
      <c r="C25" s="304"/>
      <c r="D25" s="115"/>
      <c r="E25" s="111" t="s">
        <v>146</v>
      </c>
      <c r="F25" s="305"/>
      <c r="G25" s="306"/>
      <c r="H25" s="294" t="str">
        <f>IF(F25="","",IF(F25="10*sen(-30)","certo","errado, leia a introdução"))</f>
        <v/>
      </c>
      <c r="I25" s="295"/>
      <c r="J25" s="295"/>
      <c r="K25" s="122"/>
      <c r="L25" s="122"/>
      <c r="M25" s="122"/>
      <c r="N25" s="123"/>
      <c r="O25" s="32"/>
    </row>
    <row r="26" spans="1:16" ht="15.75" thickBot="1" x14ac:dyDescent="0.3">
      <c r="A26" s="114"/>
      <c r="B26" s="301"/>
      <c r="C26" s="302"/>
      <c r="D26" s="129"/>
      <c r="E26" s="130"/>
      <c r="F26" s="124"/>
      <c r="G26" s="124"/>
      <c r="H26" s="124"/>
      <c r="I26" s="124"/>
      <c r="J26" s="124"/>
      <c r="K26" s="124"/>
      <c r="L26" s="124"/>
      <c r="M26" s="124"/>
      <c r="N26" s="125"/>
      <c r="O26" s="32"/>
    </row>
    <row r="27" spans="1:16" ht="16.5" thickTop="1" thickBot="1" x14ac:dyDescent="0.3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320" t="s">
        <v>158</v>
      </c>
      <c r="N27" s="320"/>
      <c r="O27" s="321"/>
    </row>
    <row r="28" spans="1:16" ht="15.75" thickTop="1" x14ac:dyDescent="0.25">
      <c r="P28" s="12"/>
    </row>
  </sheetData>
  <sheetProtection sheet="1"/>
  <mergeCells count="32">
    <mergeCell ref="H25:J25"/>
    <mergeCell ref="B2:N2"/>
    <mergeCell ref="B19:E19"/>
    <mergeCell ref="M1:O1"/>
    <mergeCell ref="M27:O27"/>
    <mergeCell ref="E10:G10"/>
    <mergeCell ref="B12:I12"/>
    <mergeCell ref="L12:N12"/>
    <mergeCell ref="G14:I14"/>
    <mergeCell ref="B5:D5"/>
    <mergeCell ref="E6:G6"/>
    <mergeCell ref="H6:J6"/>
    <mergeCell ref="K6:M6"/>
    <mergeCell ref="G17:I17"/>
    <mergeCell ref="H24:J24"/>
    <mergeCell ref="F21:G21"/>
    <mergeCell ref="K21:M21"/>
    <mergeCell ref="B11:I11"/>
    <mergeCell ref="B6:D6"/>
    <mergeCell ref="E9:G9"/>
    <mergeCell ref="F22:G22"/>
    <mergeCell ref="G15:I15"/>
    <mergeCell ref="F23:G23"/>
    <mergeCell ref="H21:J21"/>
    <mergeCell ref="B3:M3"/>
    <mergeCell ref="B4:G4"/>
    <mergeCell ref="B26:C26"/>
    <mergeCell ref="H22:J22"/>
    <mergeCell ref="B21:C22"/>
    <mergeCell ref="B24:C25"/>
    <mergeCell ref="F24:G24"/>
    <mergeCell ref="F25:G25"/>
  </mergeCells>
  <hyperlinks>
    <hyperlink ref="M1:O1" location="menu!A5" display="voltar para menu"/>
    <hyperlink ref="M27:O27" location="atividade2!A1" display="INÍCIO PÁGINA"/>
  </hyperlinks>
  <pageMargins left="0.511811024" right="0.511811024" top="0.78740157499999996" bottom="0.78740157499999996" header="0.31496062000000002" footer="0.31496062000000002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opLeftCell="A8" workbookViewId="0">
      <selection activeCell="B25" sqref="B25:J26"/>
    </sheetView>
  </sheetViews>
  <sheetFormatPr defaultRowHeight="15" x14ac:dyDescent="0.25"/>
  <cols>
    <col min="1" max="1" width="4.42578125" customWidth="1"/>
    <col min="11" max="11" width="4.140625" customWidth="1"/>
  </cols>
  <sheetData>
    <row r="1" spans="1:11" ht="16.5" thickTop="1" thickBot="1" x14ac:dyDescent="0.3">
      <c r="A1" s="112"/>
      <c r="B1" s="113"/>
      <c r="C1" s="113"/>
      <c r="D1" s="113"/>
      <c r="E1" s="113"/>
      <c r="F1" s="113"/>
      <c r="G1" s="113"/>
      <c r="H1" s="113"/>
      <c r="I1" s="318" t="s">
        <v>157</v>
      </c>
      <c r="J1" s="318"/>
      <c r="K1" s="319"/>
    </row>
    <row r="2" spans="1:11" ht="18.75" customHeight="1" thickTop="1" x14ac:dyDescent="0.25">
      <c r="A2" s="114"/>
      <c r="B2" s="325" t="s">
        <v>149</v>
      </c>
      <c r="C2" s="326"/>
      <c r="D2" s="326"/>
      <c r="E2" s="326"/>
      <c r="F2" s="326"/>
      <c r="G2" s="326"/>
      <c r="H2" s="326"/>
      <c r="I2" s="326"/>
      <c r="J2" s="327"/>
      <c r="K2" s="32"/>
    </row>
    <row r="3" spans="1:11" x14ac:dyDescent="0.25">
      <c r="A3" s="114"/>
      <c r="B3" s="141"/>
      <c r="C3" s="142"/>
      <c r="D3" s="142"/>
      <c r="E3" s="142"/>
      <c r="F3" s="142"/>
      <c r="G3" s="142"/>
      <c r="H3" s="142"/>
      <c r="I3" s="142"/>
      <c r="J3" s="143"/>
      <c r="K3" s="32"/>
    </row>
    <row r="4" spans="1:11" x14ac:dyDescent="0.25">
      <c r="A4" s="114"/>
      <c r="B4" s="141"/>
      <c r="C4" s="142"/>
      <c r="D4" s="142"/>
      <c r="E4" s="142"/>
      <c r="F4" s="142"/>
      <c r="G4" s="142"/>
      <c r="H4" s="142"/>
      <c r="I4" s="142"/>
      <c r="J4" s="143"/>
      <c r="K4" s="32"/>
    </row>
    <row r="5" spans="1:11" ht="58.5" customHeight="1" x14ac:dyDescent="0.25">
      <c r="A5" s="114"/>
      <c r="B5" s="145"/>
      <c r="C5" s="146"/>
      <c r="D5" s="146"/>
      <c r="E5" s="146"/>
      <c r="F5" s="146"/>
      <c r="G5" s="146"/>
      <c r="H5" s="146"/>
      <c r="I5" s="146"/>
      <c r="J5" s="147"/>
      <c r="K5" s="32"/>
    </row>
    <row r="6" spans="1:11" ht="15.75" customHeight="1" x14ac:dyDescent="0.25">
      <c r="A6" s="114"/>
      <c r="B6" s="148"/>
      <c r="C6" s="328" t="s">
        <v>123</v>
      </c>
      <c r="D6" s="328"/>
      <c r="E6" s="328"/>
      <c r="F6" s="328"/>
      <c r="G6" s="328"/>
      <c r="H6" s="328"/>
      <c r="I6" s="328"/>
      <c r="J6" s="149"/>
      <c r="K6" s="32"/>
    </row>
    <row r="7" spans="1:11" ht="15.75" customHeight="1" x14ac:dyDescent="0.25">
      <c r="A7" s="114"/>
      <c r="B7" s="148"/>
      <c r="C7" s="328"/>
      <c r="D7" s="328"/>
      <c r="E7" s="328"/>
      <c r="F7" s="328"/>
      <c r="G7" s="328"/>
      <c r="H7" s="328"/>
      <c r="I7" s="328"/>
      <c r="J7" s="149"/>
      <c r="K7" s="32"/>
    </row>
    <row r="8" spans="1:11" ht="15.75" customHeight="1" x14ac:dyDescent="0.25">
      <c r="A8" s="114"/>
      <c r="B8" s="148"/>
      <c r="C8" s="328"/>
      <c r="D8" s="328"/>
      <c r="E8" s="328"/>
      <c r="F8" s="328"/>
      <c r="G8" s="328"/>
      <c r="H8" s="328"/>
      <c r="I8" s="328"/>
      <c r="J8" s="149"/>
      <c r="K8" s="32"/>
    </row>
    <row r="9" spans="1:11" ht="15.75" x14ac:dyDescent="0.25">
      <c r="A9" s="114"/>
      <c r="B9" s="145"/>
      <c r="C9" s="146"/>
      <c r="D9" s="146"/>
      <c r="E9" s="146"/>
      <c r="F9" s="146"/>
      <c r="G9" s="146"/>
      <c r="H9" s="146"/>
      <c r="I9" s="146"/>
      <c r="J9" s="147"/>
      <c r="K9" s="32"/>
    </row>
    <row r="10" spans="1:11" ht="15.75" x14ac:dyDescent="0.25">
      <c r="A10" s="114"/>
      <c r="B10" s="145"/>
      <c r="C10" s="146"/>
      <c r="D10" s="146"/>
      <c r="E10" s="146"/>
      <c r="F10" s="146"/>
      <c r="G10" s="146"/>
      <c r="H10" s="146"/>
      <c r="I10" s="146"/>
      <c r="J10" s="147"/>
      <c r="K10" s="32"/>
    </row>
    <row r="11" spans="1:11" ht="58.5" customHeight="1" x14ac:dyDescent="0.25">
      <c r="A11" s="114"/>
      <c r="B11" s="145"/>
      <c r="C11" s="146"/>
      <c r="D11" s="146"/>
      <c r="E11" s="146"/>
      <c r="F11" s="146"/>
      <c r="G11" s="146"/>
      <c r="H11" s="146"/>
      <c r="I11" s="146"/>
      <c r="J11" s="147"/>
      <c r="K11" s="32"/>
    </row>
    <row r="12" spans="1:11" ht="15.75" x14ac:dyDescent="0.25">
      <c r="A12" s="114"/>
      <c r="B12" s="145"/>
      <c r="C12" s="146" t="s">
        <v>150</v>
      </c>
      <c r="D12" s="146"/>
      <c r="E12" s="146"/>
      <c r="F12" s="146"/>
      <c r="G12" s="146"/>
      <c r="H12" s="146"/>
      <c r="I12" s="146"/>
      <c r="J12" s="147"/>
      <c r="K12" s="32"/>
    </row>
    <row r="13" spans="1:11" ht="15.75" x14ac:dyDescent="0.25">
      <c r="A13" s="114"/>
      <c r="B13" s="145"/>
      <c r="C13" s="146"/>
      <c r="D13" s="146"/>
      <c r="E13" s="146"/>
      <c r="F13" s="146"/>
      <c r="G13" s="146"/>
      <c r="H13" s="146"/>
      <c r="I13" s="146"/>
      <c r="J13" s="147"/>
      <c r="K13" s="32"/>
    </row>
    <row r="14" spans="1:11" ht="15.75" x14ac:dyDescent="0.25">
      <c r="A14" s="114"/>
      <c r="B14" s="145"/>
      <c r="C14" s="146"/>
      <c r="D14" s="146"/>
      <c r="E14" s="146"/>
      <c r="F14" s="146"/>
      <c r="G14" s="146"/>
      <c r="H14" s="146"/>
      <c r="I14" s="146"/>
      <c r="J14" s="147"/>
      <c r="K14" s="32"/>
    </row>
    <row r="15" spans="1:11" ht="15.75" x14ac:dyDescent="0.25">
      <c r="A15" s="114"/>
      <c r="B15" s="145"/>
      <c r="C15" s="146"/>
      <c r="D15" s="146"/>
      <c r="E15" s="146"/>
      <c r="F15" s="146"/>
      <c r="G15" s="146"/>
      <c r="H15" s="146"/>
      <c r="I15" s="146"/>
      <c r="J15" s="147"/>
      <c r="K15" s="32"/>
    </row>
    <row r="16" spans="1:11" ht="15.75" x14ac:dyDescent="0.25">
      <c r="A16" s="114"/>
      <c r="B16" s="145"/>
      <c r="C16" s="146"/>
      <c r="D16" s="146"/>
      <c r="E16" s="146"/>
      <c r="F16" s="146"/>
      <c r="G16" s="146"/>
      <c r="H16" s="146"/>
      <c r="I16" s="146"/>
      <c r="J16" s="147"/>
      <c r="K16" s="32"/>
    </row>
    <row r="17" spans="1:11" ht="63.75" customHeight="1" x14ac:dyDescent="0.25">
      <c r="A17" s="114"/>
      <c r="B17" s="145"/>
      <c r="C17" s="146"/>
      <c r="D17" s="146"/>
      <c r="E17" s="146"/>
      <c r="F17" s="146"/>
      <c r="G17" s="146"/>
      <c r="H17" s="146"/>
      <c r="I17" s="146"/>
      <c r="J17" s="147"/>
      <c r="K17" s="32"/>
    </row>
    <row r="18" spans="1:11" ht="15.75" x14ac:dyDescent="0.25">
      <c r="A18" s="114"/>
      <c r="B18" s="145"/>
      <c r="C18" s="146" t="s">
        <v>155</v>
      </c>
      <c r="D18" s="146"/>
      <c r="E18" s="146"/>
      <c r="F18" s="146"/>
      <c r="G18" s="146"/>
      <c r="H18" s="146"/>
      <c r="I18" s="146"/>
      <c r="J18" s="147"/>
      <c r="K18" s="32"/>
    </row>
    <row r="19" spans="1:11" ht="15.75" x14ac:dyDescent="0.25">
      <c r="A19" s="114"/>
      <c r="B19" s="145"/>
      <c r="C19" s="146" t="s">
        <v>156</v>
      </c>
      <c r="D19" s="146"/>
      <c r="E19" s="146"/>
      <c r="F19" s="146"/>
      <c r="G19" s="146"/>
      <c r="H19" s="146"/>
      <c r="I19" s="146"/>
      <c r="J19" s="147"/>
      <c r="K19" s="32"/>
    </row>
    <row r="20" spans="1:11" ht="15.75" x14ac:dyDescent="0.25">
      <c r="A20" s="114"/>
      <c r="B20" s="145"/>
      <c r="C20" s="146"/>
      <c r="D20" s="146"/>
      <c r="E20" s="146"/>
      <c r="F20" s="146"/>
      <c r="G20" s="146"/>
      <c r="H20" s="146"/>
      <c r="I20" s="146"/>
      <c r="J20" s="147"/>
      <c r="K20" s="32"/>
    </row>
    <row r="21" spans="1:11" ht="15.75" x14ac:dyDescent="0.25">
      <c r="A21" s="114"/>
      <c r="B21" s="145"/>
      <c r="C21" s="146"/>
      <c r="D21" s="146"/>
      <c r="E21" s="146"/>
      <c r="F21" s="146"/>
      <c r="G21" s="146"/>
      <c r="H21" s="146"/>
      <c r="I21" s="146"/>
      <c r="J21" s="147"/>
      <c r="K21" s="32"/>
    </row>
    <row r="22" spans="1:11" ht="15.75" x14ac:dyDescent="0.25">
      <c r="A22" s="114"/>
      <c r="B22" s="145"/>
      <c r="C22" s="146"/>
      <c r="D22" s="146"/>
      <c r="E22" s="146"/>
      <c r="F22" s="146"/>
      <c r="G22" s="146"/>
      <c r="H22" s="146"/>
      <c r="I22" s="146"/>
      <c r="J22" s="147"/>
      <c r="K22" s="32"/>
    </row>
    <row r="23" spans="1:11" ht="15.75" x14ac:dyDescent="0.25">
      <c r="A23" s="114"/>
      <c r="B23" s="145"/>
      <c r="C23" s="146"/>
      <c r="D23" s="146"/>
      <c r="E23" s="146"/>
      <c r="F23" s="146"/>
      <c r="G23" s="146"/>
      <c r="H23" s="146"/>
      <c r="I23" s="146"/>
      <c r="J23" s="147"/>
      <c r="K23" s="32"/>
    </row>
    <row r="24" spans="1:11" ht="15.75" x14ac:dyDescent="0.25">
      <c r="A24" s="114"/>
      <c r="B24" s="145"/>
      <c r="C24" s="146"/>
      <c r="D24" s="146"/>
      <c r="E24" s="146"/>
      <c r="F24" s="146"/>
      <c r="G24" s="146"/>
      <c r="H24" s="146"/>
      <c r="I24" s="146"/>
      <c r="J24" s="147"/>
      <c r="K24" s="32"/>
    </row>
    <row r="25" spans="1:11" x14ac:dyDescent="0.25">
      <c r="A25" s="114"/>
      <c r="B25" s="329">
        <v>2011</v>
      </c>
      <c r="C25" s="330"/>
      <c r="D25" s="330"/>
      <c r="E25" s="330"/>
      <c r="F25" s="330"/>
      <c r="G25" s="330"/>
      <c r="H25" s="330"/>
      <c r="I25" s="330"/>
      <c r="J25" s="331"/>
      <c r="K25" s="32"/>
    </row>
    <row r="26" spans="1:11" ht="15.75" thickBot="1" x14ac:dyDescent="0.3">
      <c r="A26" s="114"/>
      <c r="B26" s="332"/>
      <c r="C26" s="333"/>
      <c r="D26" s="333"/>
      <c r="E26" s="333"/>
      <c r="F26" s="333"/>
      <c r="G26" s="333"/>
      <c r="H26" s="333"/>
      <c r="I26" s="333"/>
      <c r="J26" s="334"/>
      <c r="K26" s="32"/>
    </row>
    <row r="27" spans="1:11" ht="16.5" thickTop="1" thickBot="1" x14ac:dyDescent="0.3">
      <c r="A27" s="116"/>
      <c r="B27" s="113"/>
      <c r="C27" s="35"/>
      <c r="D27" s="35"/>
      <c r="E27" s="35"/>
      <c r="F27" s="35"/>
      <c r="G27" s="35"/>
      <c r="H27" s="35"/>
      <c r="I27" s="35"/>
      <c r="J27" s="35"/>
      <c r="K27" s="118"/>
    </row>
    <row r="28" spans="1:11" ht="15.75" thickTop="1" x14ac:dyDescent="0.25">
      <c r="A28" s="144"/>
    </row>
    <row r="29" spans="1:11" x14ac:dyDescent="0.25">
      <c r="A29" s="107"/>
    </row>
    <row r="30" spans="1:11" x14ac:dyDescent="0.25">
      <c r="A30" s="107"/>
    </row>
    <row r="31" spans="1:11" x14ac:dyDescent="0.25">
      <c r="A31" s="107"/>
    </row>
    <row r="32" spans="1:11" x14ac:dyDescent="0.25">
      <c r="A32" s="107"/>
    </row>
    <row r="33" spans="1:1" x14ac:dyDescent="0.25">
      <c r="A33" s="107"/>
    </row>
    <row r="34" spans="1:1" x14ac:dyDescent="0.25">
      <c r="A34" s="107"/>
    </row>
    <row r="35" spans="1:1" x14ac:dyDescent="0.25">
      <c r="A35" s="107"/>
    </row>
    <row r="36" spans="1:1" x14ac:dyDescent="0.25">
      <c r="A36" s="107"/>
    </row>
    <row r="37" spans="1:1" x14ac:dyDescent="0.25">
      <c r="A37" s="107"/>
    </row>
    <row r="38" spans="1:1" x14ac:dyDescent="0.25">
      <c r="A38" s="107"/>
    </row>
    <row r="39" spans="1:1" x14ac:dyDescent="0.25">
      <c r="A39" s="107"/>
    </row>
    <row r="40" spans="1:1" x14ac:dyDescent="0.25">
      <c r="A40" s="107"/>
    </row>
    <row r="41" spans="1:1" x14ac:dyDescent="0.25">
      <c r="A41" s="107"/>
    </row>
    <row r="42" spans="1:1" x14ac:dyDescent="0.25">
      <c r="A42" s="107"/>
    </row>
    <row r="43" spans="1:1" x14ac:dyDescent="0.25">
      <c r="A43" s="107"/>
    </row>
    <row r="44" spans="1:1" x14ac:dyDescent="0.25">
      <c r="A44" s="107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</sheetData>
  <sheetProtection sheet="1" objects="1" scenarios="1"/>
  <mergeCells count="4">
    <mergeCell ref="B2:J2"/>
    <mergeCell ref="C6:I8"/>
    <mergeCell ref="B25:J26"/>
    <mergeCell ref="I1:K1"/>
  </mergeCells>
  <hyperlinks>
    <hyperlink ref="I1:K1" location="menu!A5" display="VOLTAR PARA MENU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4</vt:i4>
      </vt:variant>
    </vt:vector>
  </HeadingPairs>
  <TitlesOfParts>
    <vt:vector size="11" baseType="lpstr">
      <vt:lpstr>menu</vt:lpstr>
      <vt:lpstr>introducao</vt:lpstr>
      <vt:lpstr>tutorial</vt:lpstr>
      <vt:lpstr>circunferencia</vt:lpstr>
      <vt:lpstr>atividade1</vt:lpstr>
      <vt:lpstr>atividade2</vt:lpstr>
      <vt:lpstr>CREDITOS</vt:lpstr>
      <vt:lpstr>atividade1!Area_de_impressao</vt:lpstr>
      <vt:lpstr>atividade2!Area_de_impressao</vt:lpstr>
      <vt:lpstr>introducao!Area_de_impressao</vt:lpstr>
      <vt:lpstr>tutorial!Area_de_impressao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Tania Michel Pereira</cp:lastModifiedBy>
  <cp:lastPrinted>2011-01-20T01:28:35Z</cp:lastPrinted>
  <dcterms:created xsi:type="dcterms:W3CDTF">2010-12-29T11:29:06Z</dcterms:created>
  <dcterms:modified xsi:type="dcterms:W3CDTF">2023-09-22T17:10:31Z</dcterms:modified>
</cp:coreProperties>
</file>