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5479\Desktop\00matematica\2012\excel_cursistas\diego\"/>
    </mc:Choice>
  </mc:AlternateContent>
  <xr:revisionPtr revIDLastSave="0" documentId="8_{E2EECDB3-7198-476A-B4D4-E49AA708DAF2}" xr6:coauthVersionLast="47" xr6:coauthVersionMax="47" xr10:uidLastSave="{00000000-0000-0000-0000-000000000000}"/>
  <bookViews>
    <workbookView xWindow="-120" yWindow="-120" windowWidth="20730" windowHeight="11040" tabRatio="688"/>
  </bookViews>
  <sheets>
    <sheet name="Inicio" sheetId="8" r:id="rId1"/>
    <sheet name="PA1" sheetId="1" r:id="rId2"/>
    <sheet name="PA2" sheetId="6" r:id="rId3"/>
    <sheet name="Exercício_1" sheetId="5" r:id="rId4"/>
    <sheet name="Exercício_2" sheetId="7" r:id="rId5"/>
    <sheet name="Soma dos termos" sheetId="2" r:id="rId6"/>
    <sheet name="Exercício1_soma_PA" sheetId="4" r:id="rId7"/>
    <sheet name="Autoria" sheetId="3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8" i="4" l="1"/>
  <c r="X12" i="4"/>
  <c r="E19" i="4"/>
  <c r="E14" i="4"/>
  <c r="D8" i="4"/>
  <c r="X8" i="4"/>
  <c r="B16" i="4"/>
  <c r="B15" i="4"/>
  <c r="B10" i="4"/>
  <c r="B11" i="4"/>
  <c r="B6" i="4"/>
  <c r="T2" i="1"/>
  <c r="T3" i="1" s="1"/>
  <c r="T4" i="1" s="1"/>
  <c r="T5" i="1" s="1"/>
  <c r="T6" i="1" s="1"/>
  <c r="T7" i="1" s="1"/>
  <c r="T8" i="1" s="1"/>
  <c r="T9" i="1" s="1"/>
  <c r="U3" i="1"/>
  <c r="U4" i="1" s="1"/>
  <c r="U5" i="1" s="1"/>
  <c r="U6" i="1" s="1"/>
  <c r="U7" i="1" s="1"/>
  <c r="U8" i="1" s="1"/>
  <c r="U9" i="1" s="1"/>
  <c r="U2" i="1"/>
  <c r="B19" i="2"/>
  <c r="K20" i="2"/>
  <c r="B20" i="2"/>
  <c r="B15" i="2"/>
  <c r="B13" i="2"/>
  <c r="B11" i="2"/>
  <c r="B12" i="2"/>
  <c r="F13" i="7"/>
  <c r="F11" i="7"/>
  <c r="F9" i="7"/>
  <c r="C13" i="7"/>
  <c r="C11" i="7"/>
  <c r="B7" i="7"/>
  <c r="C9" i="7"/>
  <c r="G12" i="5"/>
  <c r="N16" i="5"/>
  <c r="G11" i="5"/>
  <c r="L16" i="5" s="1"/>
  <c r="G10" i="5"/>
  <c r="J16" i="5"/>
  <c r="G9" i="5"/>
  <c r="H16" i="5" s="1"/>
  <c r="G8" i="5"/>
  <c r="F16" i="5"/>
  <c r="F7" i="5"/>
  <c r="I10" i="6"/>
  <c r="I9" i="6"/>
  <c r="I16" i="6"/>
  <c r="G6" i="6"/>
  <c r="E8" i="6"/>
  <c r="E7" i="6"/>
  <c r="G7" i="6"/>
  <c r="E6" i="6"/>
  <c r="K15" i="1"/>
  <c r="H15" i="1"/>
  <c r="K14" i="1"/>
  <c r="H14" i="1"/>
  <c r="G14" i="1"/>
  <c r="F14" i="1"/>
  <c r="E14" i="1"/>
  <c r="D14" i="1"/>
  <c r="B14" i="1"/>
  <c r="C14" i="1" s="1"/>
  <c r="G8" i="6"/>
  <c r="E5" i="6"/>
  <c r="C10" i="1"/>
  <c r="Q2" i="1"/>
  <c r="M11" i="1"/>
  <c r="C15" i="1"/>
  <c r="B15" i="1"/>
  <c r="G15" i="1"/>
  <c r="F15" i="1"/>
  <c r="E15" i="1"/>
  <c r="D15" i="1"/>
  <c r="D16" i="5"/>
</calcChain>
</file>

<file path=xl/sharedStrings.xml><?xml version="1.0" encoding="utf-8"?>
<sst xmlns="http://schemas.openxmlformats.org/spreadsheetml/2006/main" count="149" uniqueCount="127">
  <si>
    <t>Materiais Virtuais Interativos para Ensino da Matemática na Educação Básica</t>
  </si>
  <si>
    <t>Definição:</t>
  </si>
  <si>
    <t xml:space="preserve">tais que a diferença entre um termo qualquer e o seu procedente é constante, </t>
  </si>
  <si>
    <t>(</t>
  </si>
  <si>
    <t xml:space="preserve">1.1 </t>
  </si>
  <si>
    <t>Enésimo termo</t>
  </si>
  <si>
    <t>Primeiro termo</t>
  </si>
  <si>
    <t>r=</t>
  </si>
  <si>
    <t>n=</t>
  </si>
  <si>
    <t>3º Termo</t>
  </si>
  <si>
    <t>4º Termo</t>
  </si>
  <si>
    <t>)</t>
  </si>
  <si>
    <t>5º Termo</t>
  </si>
  <si>
    <t>6º Termo</t>
  </si>
  <si>
    <t>Soma dos termos</t>
  </si>
  <si>
    <t xml:space="preserve">Último termo </t>
  </si>
  <si>
    <t>Número de termos</t>
  </si>
  <si>
    <t>1º termo</t>
  </si>
  <si>
    <r>
      <t xml:space="preserve">Aluno autor:  </t>
    </r>
    <r>
      <rPr>
        <b/>
        <sz val="12"/>
        <rFont val="Arial"/>
        <family val="2"/>
      </rPr>
      <t>Diego Aluísio da Conceição</t>
    </r>
  </si>
  <si>
    <t>,</t>
  </si>
  <si>
    <t>2º termo =&gt; n=2</t>
  </si>
  <si>
    <t>Podemos chamar de Progressão Aritmética, uma sucessão de termos,</t>
  </si>
  <si>
    <t>2º termo =&gt;n=2</t>
  </si>
  <si>
    <t>diego.aluisio@ig.com.br</t>
  </si>
  <si>
    <t>Observe a PA  com 1º termo =</t>
  </si>
  <si>
    <t>2º termo</t>
  </si>
  <si>
    <t>3º termo</t>
  </si>
  <si>
    <t>4º termo</t>
  </si>
  <si>
    <t>5º termo</t>
  </si>
  <si>
    <t>6º termo</t>
  </si>
  <si>
    <t>7º termo</t>
  </si>
  <si>
    <t>Razão da PA</t>
  </si>
  <si>
    <t>, razão =</t>
  </si>
  <si>
    <t>essa diferença é denominada razão "r" da PA</t>
  </si>
  <si>
    <r>
      <t>a</t>
    </r>
    <r>
      <rPr>
        <b/>
        <vertAlign val="subscript"/>
        <sz val="12"/>
        <color indexed="36"/>
        <rFont val="Calibri"/>
        <family val="2"/>
      </rPr>
      <t>6</t>
    </r>
  </si>
  <si>
    <r>
      <t>a</t>
    </r>
    <r>
      <rPr>
        <b/>
        <vertAlign val="subscript"/>
        <sz val="12"/>
        <color indexed="10"/>
        <rFont val="Calibri"/>
        <family val="2"/>
      </rPr>
      <t>1</t>
    </r>
  </si>
  <si>
    <r>
      <t>a</t>
    </r>
    <r>
      <rPr>
        <b/>
        <vertAlign val="subscript"/>
        <sz val="12"/>
        <color indexed="60"/>
        <rFont val="Calibri"/>
        <family val="2"/>
      </rPr>
      <t>2</t>
    </r>
  </si>
  <si>
    <r>
      <t>a</t>
    </r>
    <r>
      <rPr>
        <b/>
        <vertAlign val="subscript"/>
        <sz val="12"/>
        <color indexed="36"/>
        <rFont val="Calibri"/>
        <family val="2"/>
      </rPr>
      <t>3</t>
    </r>
    <r>
      <rPr>
        <sz val="11"/>
        <color indexed="8"/>
        <rFont val="Calibri"/>
        <family val="2"/>
      </rPr>
      <t/>
    </r>
  </si>
  <si>
    <r>
      <t>a</t>
    </r>
    <r>
      <rPr>
        <b/>
        <vertAlign val="subscript"/>
        <sz val="12"/>
        <color indexed="60"/>
        <rFont val="Calibri"/>
        <family val="2"/>
      </rPr>
      <t>4</t>
    </r>
    <r>
      <rPr>
        <sz val="11"/>
        <color indexed="8"/>
        <rFont val="Calibri"/>
        <family val="2"/>
      </rPr>
      <t/>
    </r>
  </si>
  <si>
    <r>
      <t>a</t>
    </r>
    <r>
      <rPr>
        <b/>
        <vertAlign val="subscript"/>
        <sz val="12"/>
        <color indexed="19"/>
        <rFont val="Calibri"/>
        <family val="2"/>
      </rPr>
      <t>5</t>
    </r>
  </si>
  <si>
    <r>
      <t>a</t>
    </r>
    <r>
      <rPr>
        <b/>
        <vertAlign val="subscript"/>
        <sz val="12"/>
        <color indexed="53"/>
        <rFont val="Calibri"/>
        <family val="2"/>
      </rPr>
      <t>7</t>
    </r>
  </si>
  <si>
    <t>?</t>
  </si>
  <si>
    <t>8º termo</t>
  </si>
  <si>
    <r>
      <t>a</t>
    </r>
    <r>
      <rPr>
        <b/>
        <vertAlign val="subscript"/>
        <sz val="12"/>
        <color indexed="8"/>
        <rFont val="Calibri"/>
        <family val="2"/>
      </rPr>
      <t>8</t>
    </r>
  </si>
  <si>
    <t>Troque os valores das células amarelas e observe  que o modo como a PA foi construída! Faça isto vária vezes até descobrir como cada número  é formado.</t>
  </si>
  <si>
    <t>tem razão r=</t>
  </si>
  <si>
    <t>Progressão Aritmética,</t>
  </si>
  <si>
    <t>Colque o valor correto!</t>
  </si>
  <si>
    <t xml:space="preserve"> e número de termos=8.</t>
  </si>
  <si>
    <t>podemos utilizamos uma fórmula denominada termo geral.</t>
  </si>
  <si>
    <t xml:space="preserve">Para encontrarmos um termo de uma Progressão Aritmética, </t>
  </si>
  <si>
    <t>PA:</t>
  </si>
  <si>
    <t>Co-autora:  Tânia Michel Pereira</t>
  </si>
  <si>
    <t>na célula amarela,  o primeiro termo.</t>
  </si>
  <si>
    <t>1º termo =&gt;</t>
  </si>
  <si>
    <t>1º termo =&gt; n=1</t>
  </si>
  <si>
    <t>3º termo =&gt; n=3</t>
  </si>
  <si>
    <t>4º termo =&gt; n=4</t>
  </si>
  <si>
    <t>5º termo =&gt; n=5</t>
  </si>
  <si>
    <t>6º termo =&gt; n=5</t>
  </si>
  <si>
    <r>
      <t>Sabendo-se que a PA de primeiro termo a</t>
    </r>
    <r>
      <rPr>
        <vertAlign val="subscript"/>
        <sz val="14"/>
        <rFont val="Arial"/>
        <family val="2"/>
      </rPr>
      <t>1</t>
    </r>
    <r>
      <rPr>
        <sz val="14"/>
        <rFont val="Arial"/>
        <family val="2"/>
      </rPr>
      <t>=</t>
    </r>
  </si>
  <si>
    <r>
      <t xml:space="preserve">e número de termos n=6,  </t>
    </r>
    <r>
      <rPr>
        <b/>
        <sz val="14"/>
        <rFont val="Arial"/>
        <family val="2"/>
      </rPr>
      <t xml:space="preserve">determine </t>
    </r>
    <r>
      <rPr>
        <sz val="14"/>
        <rFont val="Arial"/>
        <family val="2"/>
      </rPr>
      <t>seus   6primeiros termos.</t>
    </r>
  </si>
  <si>
    <r>
      <t>a</t>
    </r>
    <r>
      <rPr>
        <b/>
        <vertAlign val="subscript"/>
        <sz val="14"/>
        <color indexed="60"/>
        <rFont val="Arial"/>
        <family val="2"/>
      </rPr>
      <t>1</t>
    </r>
    <r>
      <rPr>
        <b/>
        <sz val="14"/>
        <color indexed="60"/>
        <rFont val="Arial"/>
        <family val="2"/>
      </rPr>
      <t>=</t>
    </r>
  </si>
  <si>
    <r>
      <t>a</t>
    </r>
    <r>
      <rPr>
        <b/>
        <vertAlign val="subscript"/>
        <sz val="14"/>
        <color indexed="60"/>
        <rFont val="Arial"/>
        <family val="2"/>
      </rPr>
      <t>2</t>
    </r>
    <r>
      <rPr>
        <b/>
        <sz val="14"/>
        <color indexed="60"/>
        <rFont val="Arial"/>
        <family val="2"/>
      </rPr>
      <t>=</t>
    </r>
  </si>
  <si>
    <r>
      <t>a</t>
    </r>
    <r>
      <rPr>
        <b/>
        <vertAlign val="subscript"/>
        <sz val="14"/>
        <color indexed="60"/>
        <rFont val="Arial"/>
        <family val="2"/>
      </rPr>
      <t>3</t>
    </r>
    <r>
      <rPr>
        <b/>
        <sz val="14"/>
        <color indexed="60"/>
        <rFont val="Arial"/>
        <family val="2"/>
      </rPr>
      <t>=</t>
    </r>
  </si>
  <si>
    <r>
      <t>a</t>
    </r>
    <r>
      <rPr>
        <b/>
        <vertAlign val="subscript"/>
        <sz val="14"/>
        <color indexed="60"/>
        <rFont val="Arial"/>
        <family val="2"/>
      </rPr>
      <t>4</t>
    </r>
    <r>
      <rPr>
        <b/>
        <sz val="14"/>
        <color indexed="60"/>
        <rFont val="Arial"/>
        <family val="2"/>
      </rPr>
      <t>=</t>
    </r>
  </si>
  <si>
    <r>
      <t>a</t>
    </r>
    <r>
      <rPr>
        <b/>
        <vertAlign val="subscript"/>
        <sz val="14"/>
        <color indexed="60"/>
        <rFont val="Arial"/>
        <family val="2"/>
      </rPr>
      <t>5</t>
    </r>
    <r>
      <rPr>
        <b/>
        <sz val="14"/>
        <color indexed="60"/>
        <rFont val="Arial"/>
        <family val="2"/>
      </rPr>
      <t>=</t>
    </r>
  </si>
  <si>
    <r>
      <rPr>
        <sz val="14"/>
        <color indexed="60"/>
        <rFont val="Arial"/>
        <family val="2"/>
      </rPr>
      <t>a</t>
    </r>
    <r>
      <rPr>
        <vertAlign val="subscript"/>
        <sz val="14"/>
        <color indexed="60"/>
        <rFont val="Arial"/>
        <family val="2"/>
      </rPr>
      <t>n</t>
    </r>
    <r>
      <rPr>
        <vertAlign val="subscript"/>
        <sz val="14"/>
        <rFont val="Arial"/>
        <family val="2"/>
      </rPr>
      <t xml:space="preserve"> </t>
    </r>
    <r>
      <rPr>
        <sz val="14"/>
        <rFont val="Arial"/>
        <family val="2"/>
      </rPr>
      <t>=</t>
    </r>
  </si>
  <si>
    <r>
      <rPr>
        <sz val="14"/>
        <color indexed="36"/>
        <rFont val="Arial"/>
        <family val="2"/>
      </rPr>
      <t>a</t>
    </r>
    <r>
      <rPr>
        <vertAlign val="subscript"/>
        <sz val="14"/>
        <color indexed="36"/>
        <rFont val="Arial"/>
        <family val="2"/>
      </rPr>
      <t>1</t>
    </r>
    <r>
      <rPr>
        <vertAlign val="subscript"/>
        <sz val="14"/>
        <rFont val="Arial"/>
        <family val="2"/>
      </rPr>
      <t xml:space="preserve"> </t>
    </r>
    <r>
      <rPr>
        <sz val="14"/>
        <rFont val="Arial"/>
        <family val="2"/>
      </rPr>
      <t>+ (n-1)</t>
    </r>
    <r>
      <rPr>
        <sz val="14"/>
        <color indexed="62"/>
        <rFont val="Arial"/>
        <family val="2"/>
      </rPr>
      <t>r</t>
    </r>
  </si>
  <si>
    <t>ou</t>
  </si>
  <si>
    <r>
      <t>a</t>
    </r>
    <r>
      <rPr>
        <b/>
        <vertAlign val="subscript"/>
        <sz val="14"/>
        <color indexed="60"/>
        <rFont val="Arial"/>
        <family val="2"/>
      </rPr>
      <t>6</t>
    </r>
    <r>
      <rPr>
        <b/>
        <sz val="14"/>
        <color indexed="60"/>
        <rFont val="Arial"/>
        <family val="2"/>
      </rPr>
      <t>=</t>
    </r>
  </si>
  <si>
    <t>&lt;=Colque o valor correto!</t>
  </si>
  <si>
    <t xml:space="preserve">Termo Geral. </t>
  </si>
  <si>
    <r>
      <t>&lt;=Troque os valores de a</t>
    </r>
    <r>
      <rPr>
        <vertAlign val="subscript"/>
        <sz val="14"/>
        <color indexed="8"/>
        <rFont val="Arial"/>
        <family val="2"/>
      </rPr>
      <t>1</t>
    </r>
    <r>
      <rPr>
        <sz val="14"/>
        <color indexed="8"/>
        <rFont val="Arial"/>
        <family val="2"/>
      </rPr>
      <t xml:space="preserve"> e de r.</t>
    </r>
  </si>
  <si>
    <t>Agora complete as células brancas com os valores des demais termos da PA.</t>
  </si>
  <si>
    <t>1)Vamos  construir uma PA de 6 termos.  Para isto digite, na célula azul,  a sua  razão  e</t>
  </si>
  <si>
    <r>
      <t xml:space="preserve">Razão: </t>
    </r>
    <r>
      <rPr>
        <b/>
        <sz val="14"/>
        <color indexed="17"/>
        <rFont val="Arial"/>
        <family val="2"/>
      </rPr>
      <t>r=</t>
    </r>
  </si>
  <si>
    <r>
      <t>a</t>
    </r>
    <r>
      <rPr>
        <b/>
        <vertAlign val="subscript"/>
        <sz val="14"/>
        <color indexed="17"/>
        <rFont val="Arial"/>
        <family val="2"/>
      </rPr>
      <t>1</t>
    </r>
    <r>
      <rPr>
        <b/>
        <sz val="14"/>
        <color indexed="17"/>
        <rFont val="Arial"/>
        <family val="2"/>
      </rPr>
      <t>=</t>
    </r>
  </si>
  <si>
    <r>
      <t>a</t>
    </r>
    <r>
      <rPr>
        <b/>
        <vertAlign val="subscript"/>
        <sz val="14"/>
        <color indexed="8"/>
        <rFont val="Arial"/>
        <family val="2"/>
      </rPr>
      <t>1</t>
    </r>
    <r>
      <rPr>
        <b/>
        <sz val="14"/>
        <color indexed="8"/>
        <rFont val="Arial"/>
        <family val="2"/>
      </rPr>
      <t>=</t>
    </r>
  </si>
  <si>
    <r>
      <t>a</t>
    </r>
    <r>
      <rPr>
        <b/>
        <vertAlign val="subscript"/>
        <sz val="14"/>
        <color indexed="8"/>
        <rFont val="Arial"/>
        <family val="2"/>
      </rPr>
      <t>2</t>
    </r>
    <r>
      <rPr>
        <b/>
        <sz val="14"/>
        <color indexed="8"/>
        <rFont val="Arial"/>
        <family val="2"/>
      </rPr>
      <t>=</t>
    </r>
  </si>
  <si>
    <r>
      <t>a</t>
    </r>
    <r>
      <rPr>
        <b/>
        <vertAlign val="subscript"/>
        <sz val="14"/>
        <color indexed="8"/>
        <rFont val="Arial"/>
        <family val="2"/>
      </rPr>
      <t>3</t>
    </r>
    <r>
      <rPr>
        <b/>
        <sz val="14"/>
        <color indexed="8"/>
        <rFont val="Arial"/>
        <family val="2"/>
      </rPr>
      <t>=</t>
    </r>
  </si>
  <si>
    <r>
      <t>a</t>
    </r>
    <r>
      <rPr>
        <b/>
        <vertAlign val="subscript"/>
        <sz val="14"/>
        <color indexed="8"/>
        <rFont val="Arial"/>
        <family val="2"/>
      </rPr>
      <t>4</t>
    </r>
    <r>
      <rPr>
        <b/>
        <sz val="14"/>
        <color indexed="8"/>
        <rFont val="Arial"/>
        <family val="2"/>
      </rPr>
      <t>=</t>
    </r>
  </si>
  <si>
    <r>
      <t>a</t>
    </r>
    <r>
      <rPr>
        <b/>
        <vertAlign val="subscript"/>
        <sz val="14"/>
        <color indexed="8"/>
        <rFont val="Arial"/>
        <family val="2"/>
      </rPr>
      <t>5</t>
    </r>
    <r>
      <rPr>
        <b/>
        <sz val="14"/>
        <color indexed="8"/>
        <rFont val="Arial"/>
        <family val="2"/>
      </rPr>
      <t>=</t>
    </r>
  </si>
  <si>
    <r>
      <t>a</t>
    </r>
    <r>
      <rPr>
        <b/>
        <vertAlign val="subscript"/>
        <sz val="14"/>
        <color indexed="8"/>
        <rFont val="Arial"/>
        <family val="2"/>
      </rPr>
      <t>6</t>
    </r>
    <r>
      <rPr>
        <b/>
        <sz val="14"/>
        <color indexed="8"/>
        <rFont val="Arial"/>
        <family val="2"/>
      </rPr>
      <t>=</t>
    </r>
  </si>
  <si>
    <t xml:space="preserve">Dizemos que uma PA é infinita quando seu número de termos é infinito, </t>
  </si>
  <si>
    <t>neste exercício, tendo uma destas sequencias numéricas.</t>
  </si>
  <si>
    <t>Se você acertou todas sem refazer nenhuma, então passa para o exercício seguintes,</t>
  </si>
  <si>
    <t>senão refaça o exercício.</t>
  </si>
  <si>
    <t>Exercício 1</t>
  </si>
  <si>
    <t>Exercício 2</t>
  </si>
  <si>
    <t>a</t>
  </si>
  <si>
    <t>Digite os dados nas células amarelas  em seguida complete as células brancas.</t>
  </si>
  <si>
    <t>=</t>
  </si>
  <si>
    <r>
      <t>Considere que a</t>
    </r>
    <r>
      <rPr>
        <vertAlign val="subscript"/>
        <sz val="14"/>
        <rFont val="Arial"/>
        <family val="2"/>
      </rPr>
      <t>n</t>
    </r>
    <r>
      <rPr>
        <sz val="14"/>
        <rFont val="Arial"/>
        <family val="2"/>
      </rPr>
      <t>=a</t>
    </r>
    <r>
      <rPr>
        <vertAlign val="subscript"/>
        <sz val="14"/>
        <rFont val="Arial"/>
        <family val="2"/>
      </rPr>
      <t>1</t>
    </r>
    <r>
      <rPr>
        <sz val="14"/>
        <rFont val="Arial"/>
        <family val="2"/>
      </rPr>
      <t>+( n-1)r   onde n é a posição do termo que se deseja calcular.</t>
    </r>
  </si>
  <si>
    <r>
      <t>a</t>
    </r>
    <r>
      <rPr>
        <b/>
        <vertAlign val="subscript"/>
        <sz val="14"/>
        <rFont val="Arial"/>
        <family val="2"/>
      </rPr>
      <t>1</t>
    </r>
    <r>
      <rPr>
        <b/>
        <sz val="14"/>
        <rFont val="Arial"/>
        <family val="2"/>
      </rPr>
      <t>=</t>
    </r>
  </si>
  <si>
    <r>
      <t xml:space="preserve"> a</t>
    </r>
    <r>
      <rPr>
        <vertAlign val="subscript"/>
        <sz val="14"/>
        <rFont val="Arial"/>
        <family val="2"/>
      </rPr>
      <t>n</t>
    </r>
    <r>
      <rPr>
        <sz val="14"/>
        <rFont val="Arial"/>
        <family val="2"/>
      </rPr>
      <t>=a</t>
    </r>
    <r>
      <rPr>
        <vertAlign val="subscript"/>
        <sz val="14"/>
        <rFont val="Arial"/>
        <family val="2"/>
      </rPr>
      <t>1</t>
    </r>
    <r>
      <rPr>
        <sz val="14"/>
        <rFont val="Arial"/>
        <family val="2"/>
      </rPr>
      <t xml:space="preserve">+( n-1)r  </t>
    </r>
  </si>
  <si>
    <r>
      <t>A fórmula acima pode ser usada para encotrar um termo a partir da sua posição (n), a</t>
    </r>
    <r>
      <rPr>
        <vertAlign val="subscript"/>
        <sz val="14"/>
        <rFont val="Arial"/>
        <family val="2"/>
      </rPr>
      <t xml:space="preserve">1 </t>
    </r>
    <r>
      <rPr>
        <sz val="14"/>
        <rFont val="Arial"/>
        <family val="2"/>
      </rPr>
      <t xml:space="preserve"> e   r.</t>
    </r>
  </si>
  <si>
    <t xml:space="preserve"> Calcule também:</t>
  </si>
  <si>
    <t>Autoria</t>
  </si>
  <si>
    <t xml:space="preserve">1.2 Termo Geral. </t>
  </si>
  <si>
    <t xml:space="preserve">      A Soma dos termos de uma P. A. pode ser obtida através da equação:</t>
  </si>
  <si>
    <t>Utilização da fórmula:</t>
  </si>
  <si>
    <t>Coloque(ou troque) os dados  nas células  brancas</t>
  </si>
  <si>
    <t>1.3 Soma dos Termos de uma Progressão Aritmética</t>
  </si>
  <si>
    <t>Solução</t>
  </si>
  <si>
    <t xml:space="preserve"> Calcule você mesmo os termos que faltam depois disto some todos e terás o soma de todos os termos!</t>
  </si>
  <si>
    <r>
      <t>S</t>
    </r>
    <r>
      <rPr>
        <vertAlign val="subscript"/>
        <sz val="14"/>
        <rFont val="Arial"/>
        <family val="2"/>
      </rPr>
      <t xml:space="preserve">n </t>
    </r>
    <r>
      <rPr>
        <sz val="14"/>
        <rFont val="Arial"/>
        <family val="2"/>
      </rPr>
      <t>=</t>
    </r>
  </si>
  <si>
    <r>
      <t>(</t>
    </r>
    <r>
      <rPr>
        <sz val="14"/>
        <color indexed="60"/>
        <rFont val="Arial"/>
        <family val="2"/>
      </rPr>
      <t>a</t>
    </r>
    <r>
      <rPr>
        <vertAlign val="subscript"/>
        <sz val="14"/>
        <color indexed="60"/>
        <rFont val="Arial"/>
        <family val="2"/>
      </rPr>
      <t xml:space="preserve">1 </t>
    </r>
    <r>
      <rPr>
        <sz val="14"/>
        <rFont val="Arial"/>
        <family val="2"/>
      </rPr>
      <t xml:space="preserve">+ </t>
    </r>
    <r>
      <rPr>
        <sz val="14"/>
        <color indexed="62"/>
        <rFont val="Arial"/>
        <family val="2"/>
      </rPr>
      <t>a</t>
    </r>
    <r>
      <rPr>
        <vertAlign val="subscript"/>
        <sz val="14"/>
        <color indexed="62"/>
        <rFont val="Arial"/>
        <family val="2"/>
      </rPr>
      <t>n</t>
    </r>
    <r>
      <rPr>
        <sz val="14"/>
        <rFont val="Arial"/>
        <family val="2"/>
      </rPr>
      <t>)</t>
    </r>
    <r>
      <rPr>
        <sz val="14"/>
        <color indexed="17"/>
        <rFont val="Arial"/>
        <family val="2"/>
      </rPr>
      <t>.n</t>
    </r>
  </si>
  <si>
    <r>
      <t>a</t>
    </r>
    <r>
      <rPr>
        <vertAlign val="subscript"/>
        <sz val="14"/>
        <rFont val="Arial"/>
        <family val="2"/>
      </rPr>
      <t>1</t>
    </r>
    <r>
      <rPr>
        <b/>
        <sz val="14"/>
        <rFont val="Arial"/>
        <family val="2"/>
      </rPr>
      <t>=</t>
    </r>
  </si>
  <si>
    <r>
      <t>Para usar esta fórmula é necessário calcular, antes o valor de a</t>
    </r>
    <r>
      <rPr>
        <vertAlign val="subscript"/>
        <sz val="14"/>
        <rFont val="Arial"/>
        <family val="2"/>
      </rPr>
      <t>n</t>
    </r>
    <r>
      <rPr>
        <sz val="14"/>
        <rFont val="Arial"/>
        <family val="2"/>
      </rPr>
      <t>.</t>
    </r>
  </si>
  <si>
    <r>
      <t>Modo 2: Aplicando a fórmula S</t>
    </r>
    <r>
      <rPr>
        <b/>
        <vertAlign val="subscript"/>
        <sz val="14"/>
        <color indexed="56"/>
        <rFont val="Arial"/>
        <family val="2"/>
      </rPr>
      <t>n</t>
    </r>
    <r>
      <rPr>
        <b/>
        <sz val="14"/>
        <color indexed="56"/>
        <rFont val="Arial"/>
        <family val="2"/>
      </rPr>
      <t>=(a</t>
    </r>
    <r>
      <rPr>
        <b/>
        <vertAlign val="subscript"/>
        <sz val="14"/>
        <color indexed="56"/>
        <rFont val="Arial"/>
        <family val="2"/>
      </rPr>
      <t>1</t>
    </r>
    <r>
      <rPr>
        <b/>
        <sz val="14"/>
        <color indexed="56"/>
        <rFont val="Arial"/>
        <family val="2"/>
      </rPr>
      <t>+a</t>
    </r>
    <r>
      <rPr>
        <b/>
        <vertAlign val="subscript"/>
        <sz val="14"/>
        <color indexed="56"/>
        <rFont val="Arial"/>
        <family val="2"/>
      </rPr>
      <t>n</t>
    </r>
    <r>
      <rPr>
        <b/>
        <sz val="14"/>
        <color indexed="56"/>
        <rFont val="Arial"/>
        <family val="2"/>
      </rPr>
      <t>).n/2</t>
    </r>
  </si>
  <si>
    <t>Resposta: A soma é</t>
  </si>
  <si>
    <t>Exercício encolvendo soma  de n termos de uma PA</t>
  </si>
  <si>
    <t>Posição i</t>
  </si>
  <si>
    <t>Valor de y</t>
  </si>
  <si>
    <t>Entre com a razão r .</t>
  </si>
  <si>
    <r>
      <t>Entre com o 1° termo a</t>
    </r>
    <r>
      <rPr>
        <vertAlign val="subscript"/>
        <sz val="12"/>
        <rFont val="Arial"/>
        <family val="2"/>
      </rPr>
      <t>1</t>
    </r>
  </si>
  <si>
    <t>Entre com  o número de termos n.</t>
  </si>
  <si>
    <r>
      <t>S</t>
    </r>
    <r>
      <rPr>
        <b/>
        <vertAlign val="subscript"/>
        <sz val="12"/>
        <rFont val="Arial"/>
        <family val="2"/>
      </rPr>
      <t>n</t>
    </r>
    <r>
      <rPr>
        <b/>
        <sz val="12"/>
        <rFont val="Arial"/>
        <family val="2"/>
      </rPr>
      <t>=</t>
    </r>
  </si>
  <si>
    <r>
      <t>a</t>
    </r>
    <r>
      <rPr>
        <vertAlign val="subscript"/>
        <sz val="12"/>
        <rFont val="Arial"/>
        <family val="2"/>
      </rPr>
      <t>1</t>
    </r>
    <r>
      <rPr>
        <sz val="12"/>
        <rFont val="Arial"/>
        <family val="2"/>
      </rPr>
      <t>=</t>
    </r>
  </si>
  <si>
    <r>
      <t>Sn=(a</t>
    </r>
    <r>
      <rPr>
        <vertAlign val="subscript"/>
        <sz val="12"/>
        <rFont val="Arial"/>
        <family val="2"/>
      </rPr>
      <t>1</t>
    </r>
    <r>
      <rPr>
        <sz val="12"/>
        <rFont val="Arial"/>
        <family val="2"/>
      </rPr>
      <t>+a</t>
    </r>
    <r>
      <rPr>
        <vertAlign val="subscript"/>
        <sz val="12"/>
        <rFont val="Arial"/>
        <family val="2"/>
      </rPr>
      <t>n</t>
    </r>
    <r>
      <rPr>
        <sz val="12"/>
        <rFont val="Arial"/>
        <family val="2"/>
      </rPr>
      <t>)r/2         a</t>
    </r>
    <r>
      <rPr>
        <vertAlign val="subscript"/>
        <sz val="12"/>
        <rFont val="Arial"/>
        <family val="2"/>
      </rPr>
      <t>n</t>
    </r>
    <r>
      <rPr>
        <sz val="12"/>
        <rFont val="Arial"/>
        <family val="2"/>
      </rPr>
      <t>= a</t>
    </r>
    <r>
      <rPr>
        <vertAlign val="subscript"/>
        <sz val="12"/>
        <rFont val="Arial"/>
        <family val="2"/>
      </rPr>
      <t>1</t>
    </r>
    <r>
      <rPr>
        <sz val="12"/>
        <rFont val="Arial"/>
        <family val="2"/>
      </rPr>
      <t>+(n-1)r</t>
    </r>
  </si>
  <si>
    <t>Considerendo  que não hove atraso em  nenhum mês, qual o preço pago pela mercadoria?</t>
  </si>
  <si>
    <t>Sugestão: Use soma de PA.</t>
  </si>
  <si>
    <t>Considerendo  que não hove atraso em  nenhum mês, qual o preço total pago pela mercadoria?</t>
  </si>
  <si>
    <t>Preço total R$</t>
  </si>
  <si>
    <t xml:space="preserve">Se você acertou todas sem refazer parabéns! Você já sabe o que é PA e como se encontram alguns valores. </t>
  </si>
  <si>
    <t>Caso contrário troque os valores nas células amarelas e  resolva novamente os problemas.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</si>
</sst>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0" x14ac:knownFonts="1">
    <font>
      <sz val="10"/>
      <name val="Arial"/>
    </font>
    <font>
      <sz val="11"/>
      <color indexed="8"/>
      <name val="Calibri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vertAlign val="subscript"/>
      <sz val="14"/>
      <name val="Arial"/>
      <family val="2"/>
    </font>
    <font>
      <sz val="18"/>
      <name val="Arial"/>
      <family val="2"/>
    </font>
    <font>
      <b/>
      <vertAlign val="subscript"/>
      <sz val="12"/>
      <name val="Arial"/>
      <family val="2"/>
    </font>
    <font>
      <b/>
      <vertAlign val="subscript"/>
      <sz val="12"/>
      <color indexed="36"/>
      <name val="Calibri"/>
      <family val="2"/>
    </font>
    <font>
      <b/>
      <vertAlign val="subscript"/>
      <sz val="12"/>
      <color indexed="19"/>
      <name val="Calibri"/>
      <family val="2"/>
    </font>
    <font>
      <b/>
      <vertAlign val="subscript"/>
      <sz val="12"/>
      <color indexed="10"/>
      <name val="Calibri"/>
      <family val="2"/>
    </font>
    <font>
      <b/>
      <vertAlign val="subscript"/>
      <sz val="12"/>
      <color indexed="60"/>
      <name val="Calibri"/>
      <family val="2"/>
    </font>
    <font>
      <b/>
      <vertAlign val="subscript"/>
      <sz val="12"/>
      <color indexed="53"/>
      <name val="Calibri"/>
      <family val="2"/>
    </font>
    <font>
      <b/>
      <vertAlign val="subscript"/>
      <sz val="12"/>
      <color indexed="36"/>
      <name val="Calibri"/>
      <family val="2"/>
    </font>
    <font>
      <b/>
      <vertAlign val="subscript"/>
      <sz val="12"/>
      <color indexed="60"/>
      <name val="Calibri"/>
      <family val="2"/>
    </font>
    <font>
      <sz val="17"/>
      <name val="Arial"/>
      <family val="2"/>
    </font>
    <font>
      <b/>
      <sz val="9"/>
      <name val="Arial"/>
      <family val="2"/>
    </font>
    <font>
      <b/>
      <vertAlign val="subscript"/>
      <sz val="12"/>
      <color indexed="8"/>
      <name val="Calibri"/>
      <family val="2"/>
    </font>
    <font>
      <sz val="1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vertAlign val="subscript"/>
      <sz val="14"/>
      <color indexed="8"/>
      <name val="Arial"/>
      <family val="2"/>
    </font>
    <font>
      <b/>
      <sz val="14"/>
      <color indexed="60"/>
      <name val="Arial"/>
      <family val="2"/>
    </font>
    <font>
      <b/>
      <vertAlign val="subscript"/>
      <sz val="14"/>
      <color indexed="60"/>
      <name val="Arial"/>
      <family val="2"/>
    </font>
    <font>
      <sz val="14"/>
      <color indexed="60"/>
      <name val="Arial"/>
      <family val="2"/>
    </font>
    <font>
      <vertAlign val="subscript"/>
      <sz val="14"/>
      <color indexed="60"/>
      <name val="Arial"/>
      <family val="2"/>
    </font>
    <font>
      <sz val="14"/>
      <color indexed="36"/>
      <name val="Arial"/>
      <family val="2"/>
    </font>
    <font>
      <vertAlign val="subscript"/>
      <sz val="14"/>
      <color indexed="36"/>
      <name val="Arial"/>
      <family val="2"/>
    </font>
    <font>
      <sz val="14"/>
      <color indexed="62"/>
      <name val="Arial"/>
      <family val="2"/>
    </font>
    <font>
      <b/>
      <u/>
      <sz val="14"/>
      <name val="Arial"/>
      <family val="2"/>
    </font>
    <font>
      <b/>
      <sz val="14"/>
      <color indexed="8"/>
      <name val="Arial"/>
      <family val="2"/>
    </font>
    <font>
      <sz val="14"/>
      <color indexed="17"/>
      <name val="Arial"/>
      <family val="2"/>
    </font>
    <font>
      <b/>
      <sz val="14"/>
      <color indexed="17"/>
      <name val="Arial"/>
      <family val="2"/>
    </font>
    <font>
      <b/>
      <vertAlign val="subscript"/>
      <sz val="14"/>
      <color indexed="17"/>
      <name val="Arial"/>
      <family val="2"/>
    </font>
    <font>
      <b/>
      <vertAlign val="subscript"/>
      <sz val="14"/>
      <color indexed="8"/>
      <name val="Arial"/>
      <family val="2"/>
    </font>
    <font>
      <b/>
      <vertAlign val="subscript"/>
      <sz val="14"/>
      <name val="Arial"/>
      <family val="2"/>
    </font>
    <font>
      <vertAlign val="subscript"/>
      <sz val="14"/>
      <color indexed="62"/>
      <name val="Arial"/>
      <family val="2"/>
    </font>
    <font>
      <b/>
      <sz val="14"/>
      <color indexed="56"/>
      <name val="Arial"/>
      <family val="2"/>
    </font>
    <font>
      <b/>
      <vertAlign val="subscript"/>
      <sz val="14"/>
      <color indexed="56"/>
      <name val="Arial"/>
      <family val="2"/>
    </font>
    <font>
      <vertAlign val="subscript"/>
      <sz val="12"/>
      <name val="Arial"/>
      <family val="2"/>
    </font>
    <font>
      <sz val="20"/>
      <name val="Arial"/>
      <family val="2"/>
    </font>
    <font>
      <u/>
      <sz val="10"/>
      <color theme="10"/>
      <name val="Arial"/>
    </font>
    <font>
      <b/>
      <i/>
      <sz val="12"/>
      <color theme="6" tint="-0.249977111117893"/>
      <name val="Arial"/>
      <family val="2"/>
    </font>
    <font>
      <b/>
      <sz val="12"/>
      <color theme="6" tint="-0.499984740745262"/>
      <name val="Arial"/>
      <family val="2"/>
    </font>
    <font>
      <b/>
      <sz val="14"/>
      <color rgb="FFFF0000"/>
      <name val="Arial"/>
      <family val="2"/>
    </font>
    <font>
      <b/>
      <sz val="14"/>
      <color rgb="FFC00000"/>
      <name val="Arial"/>
      <family val="2"/>
    </font>
    <font>
      <b/>
      <sz val="14"/>
      <color rgb="FF7030A0"/>
      <name val="Arial"/>
      <family val="2"/>
    </font>
    <font>
      <b/>
      <sz val="14"/>
      <color rgb="FF0070C0"/>
      <name val="Arial"/>
      <family val="2"/>
    </font>
    <font>
      <sz val="14"/>
      <color theme="6" tint="-0.249977111117893"/>
      <name val="Arial"/>
      <family val="2"/>
    </font>
    <font>
      <sz val="14"/>
      <color rgb="FF00B050"/>
      <name val="Arial"/>
      <family val="2"/>
    </font>
    <font>
      <b/>
      <sz val="14"/>
      <color rgb="FF00B050"/>
      <name val="Arial"/>
      <family val="2"/>
    </font>
    <font>
      <b/>
      <sz val="14"/>
      <color theme="1"/>
      <name val="Arial"/>
      <family val="2"/>
    </font>
    <font>
      <b/>
      <sz val="14"/>
      <color theme="5" tint="-0.249977111117893"/>
      <name val="Arial"/>
      <family val="2"/>
    </font>
    <font>
      <sz val="14"/>
      <color theme="1"/>
      <name val="Arial"/>
      <family val="2"/>
    </font>
    <font>
      <b/>
      <sz val="14"/>
      <color theme="9" tint="-0.249977111117893"/>
      <name val="Arial"/>
      <family val="2"/>
    </font>
    <font>
      <b/>
      <sz val="14"/>
      <color theme="4" tint="-0.249977111117893"/>
      <name val="Arial"/>
      <family val="2"/>
    </font>
    <font>
      <b/>
      <sz val="14"/>
      <color theme="6" tint="-0.499984740745262"/>
      <name val="Arial"/>
      <family val="2"/>
    </font>
    <font>
      <b/>
      <sz val="14"/>
      <color rgb="FF002060"/>
      <name val="Arial"/>
      <family val="2"/>
    </font>
    <font>
      <sz val="14"/>
      <color rgb="FFC00000"/>
      <name val="Arial"/>
      <family val="2"/>
    </font>
    <font>
      <sz val="12"/>
      <color theme="6" tint="-0.249977111117893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9"/>
      <color rgb="FFFF0000"/>
      <name val="Arial"/>
      <family val="2"/>
    </font>
    <font>
      <b/>
      <sz val="9"/>
      <color theme="5" tint="-0.249977111117893"/>
      <name val="Arial"/>
      <family val="2"/>
    </font>
    <font>
      <b/>
      <sz val="9"/>
      <color rgb="FF7030A0"/>
      <name val="Arial"/>
      <family val="2"/>
    </font>
    <font>
      <b/>
      <sz val="9"/>
      <color rgb="FFC00000"/>
      <name val="Arial"/>
      <family val="2"/>
    </font>
    <font>
      <b/>
      <sz val="10"/>
      <color theme="7" tint="-0.249977111117893"/>
      <name val="Arial"/>
      <family val="2"/>
    </font>
    <font>
      <b/>
      <sz val="9"/>
      <color theme="9" tint="-0.249977111117893"/>
      <name val="Arial"/>
      <family val="2"/>
    </font>
    <font>
      <b/>
      <sz val="9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5" tint="-0.249977111117893"/>
      <name val="Arial"/>
      <family val="2"/>
    </font>
    <font>
      <b/>
      <sz val="12"/>
      <color rgb="FF7030A0"/>
      <name val="Arial"/>
      <family val="2"/>
    </font>
    <font>
      <b/>
      <sz val="12"/>
      <color rgb="FFC00000"/>
      <name val="Arial"/>
      <family val="2"/>
    </font>
    <font>
      <b/>
      <sz val="12"/>
      <color theme="2" tint="-0.749992370372631"/>
      <name val="Arial"/>
      <family val="2"/>
    </font>
    <font>
      <b/>
      <sz val="12"/>
      <color theme="7" tint="-0.249977111117893"/>
      <name val="Arial"/>
      <family val="2"/>
    </font>
    <font>
      <b/>
      <sz val="12"/>
      <color theme="9" tint="-0.249977111117893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6" tint="-0.249977111117893"/>
      <name val="Arial"/>
      <family val="2"/>
    </font>
    <font>
      <b/>
      <sz val="10"/>
      <color rgb="FFFF0000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7030A0"/>
      <name val="Arial"/>
      <family val="2"/>
    </font>
    <font>
      <b/>
      <sz val="10"/>
      <color rgb="FFC00000"/>
      <name val="Arial"/>
      <family val="2"/>
    </font>
    <font>
      <b/>
      <sz val="10"/>
      <color theme="2" tint="-0.749992370372631"/>
      <name val="Arial"/>
      <family val="2"/>
    </font>
    <font>
      <b/>
      <sz val="10"/>
      <color theme="9" tint="-0.249977111117893"/>
      <name val="Arial"/>
      <family val="2"/>
    </font>
    <font>
      <sz val="12"/>
      <color theme="6" tint="0.3999755851924192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5" fillId="0" borderId="0" applyNumberFormat="0" applyFill="0" applyBorder="0" applyAlignment="0" applyProtection="0"/>
  </cellStyleXfs>
  <cellXfs count="152">
    <xf numFmtId="0" fontId="0" fillId="0" borderId="0" xfId="0"/>
    <xf numFmtId="0" fontId="5" fillId="2" borderId="0" xfId="0" applyFont="1" applyFill="1" applyAlignment="1"/>
    <xf numFmtId="0" fontId="5" fillId="2" borderId="0" xfId="0" applyFont="1" applyFill="1"/>
    <xf numFmtId="0" fontId="5" fillId="0" borderId="0" xfId="0" applyFont="1"/>
    <xf numFmtId="0" fontId="5" fillId="3" borderId="1" xfId="0" applyFont="1" applyFill="1" applyBorder="1"/>
    <xf numFmtId="0" fontId="6" fillId="2" borderId="0" xfId="0" applyFont="1" applyFill="1" applyAlignment="1">
      <alignment horizontal="right"/>
    </xf>
    <xf numFmtId="0" fontId="5" fillId="3" borderId="2" xfId="0" applyFont="1" applyFill="1" applyBorder="1"/>
    <xf numFmtId="0" fontId="7" fillId="2" borderId="0" xfId="0" applyFont="1" applyFill="1" applyAlignment="1">
      <alignment horizontal="right"/>
    </xf>
    <xf numFmtId="0" fontId="7" fillId="2" borderId="0" xfId="0" applyFont="1" applyFill="1"/>
    <xf numFmtId="0" fontId="46" fillId="6" borderId="3" xfId="0" applyFont="1" applyFill="1" applyBorder="1"/>
    <xf numFmtId="0" fontId="46" fillId="6" borderId="4" xfId="0" applyFont="1" applyFill="1" applyBorder="1"/>
    <xf numFmtId="0" fontId="46" fillId="6" borderId="5" xfId="0" applyFont="1" applyFill="1" applyBorder="1"/>
    <xf numFmtId="0" fontId="46" fillId="6" borderId="0" xfId="0" applyFont="1" applyFill="1" applyBorder="1"/>
    <xf numFmtId="0" fontId="5" fillId="7" borderId="0" xfId="0" applyFont="1" applyFill="1"/>
    <xf numFmtId="0" fontId="5" fillId="8" borderId="0" xfId="0" applyFont="1" applyFill="1"/>
    <xf numFmtId="0" fontId="5" fillId="7" borderId="0" xfId="0" applyFont="1" applyFill="1" applyAlignment="1"/>
    <xf numFmtId="0" fontId="47" fillId="9" borderId="6" xfId="0" applyFont="1" applyFill="1" applyBorder="1" applyAlignment="1">
      <alignment horizontal="center"/>
    </xf>
    <xf numFmtId="0" fontId="5" fillId="6" borderId="0" xfId="0" applyFont="1" applyFill="1" applyBorder="1"/>
    <xf numFmtId="0" fontId="7" fillId="8" borderId="0" xfId="0" applyFont="1" applyFill="1"/>
    <xf numFmtId="0" fontId="7" fillId="7" borderId="0" xfId="0" applyFont="1" applyFill="1"/>
    <xf numFmtId="0" fontId="7" fillId="0" borderId="0" xfId="0" applyFont="1"/>
    <xf numFmtId="0" fontId="7" fillId="7" borderId="0" xfId="0" applyFont="1" applyFill="1" applyAlignment="1"/>
    <xf numFmtId="0" fontId="48" fillId="9" borderId="6" xfId="0" applyFont="1" applyFill="1" applyBorder="1" applyAlignment="1">
      <alignment horizontal="center"/>
    </xf>
    <xf numFmtId="0" fontId="49" fillId="2" borderId="0" xfId="0" applyFont="1" applyFill="1" applyAlignment="1">
      <alignment horizontal="right"/>
    </xf>
    <xf numFmtId="0" fontId="49" fillId="2" borderId="0" xfId="0" applyFont="1" applyFill="1" applyBorder="1"/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49" fillId="2" borderId="0" xfId="0" applyFont="1" applyFill="1"/>
    <xf numFmtId="0" fontId="50" fillId="2" borderId="0" xfId="0" applyFont="1" applyFill="1"/>
    <xf numFmtId="0" fontId="51" fillId="2" borderId="0" xfId="0" applyFont="1" applyFill="1"/>
    <xf numFmtId="0" fontId="7" fillId="10" borderId="0" xfId="0" applyFont="1" applyFill="1"/>
    <xf numFmtId="0" fontId="7" fillId="7" borderId="0" xfId="0" applyFont="1" applyFill="1" applyBorder="1"/>
    <xf numFmtId="0" fontId="7" fillId="7" borderId="0" xfId="0" applyFont="1" applyFill="1" applyBorder="1" applyAlignment="1"/>
    <xf numFmtId="0" fontId="23" fillId="7" borderId="0" xfId="0" applyFont="1" applyFill="1" applyBorder="1" applyAlignment="1">
      <alignment horizontal="right"/>
    </xf>
    <xf numFmtId="0" fontId="7" fillId="7" borderId="0" xfId="0" applyFont="1" applyFill="1" applyBorder="1" applyAlignment="1">
      <alignment horizontal="right"/>
    </xf>
    <xf numFmtId="0" fontId="7" fillId="7" borderId="0" xfId="0" applyFont="1" applyFill="1" applyBorder="1" applyAlignment="1">
      <alignment horizontal="left"/>
    </xf>
    <xf numFmtId="0" fontId="23" fillId="7" borderId="0" xfId="0" applyFont="1" applyFill="1" applyBorder="1"/>
    <xf numFmtId="0" fontId="49" fillId="11" borderId="6" xfId="0" applyFont="1" applyFill="1" applyBorder="1"/>
    <xf numFmtId="0" fontId="23" fillId="7" borderId="0" xfId="0" applyFont="1" applyFill="1"/>
    <xf numFmtId="0" fontId="23" fillId="12" borderId="0" xfId="0" applyFont="1" applyFill="1" applyBorder="1" applyAlignment="1"/>
    <xf numFmtId="0" fontId="7" fillId="12" borderId="0" xfId="0" applyFont="1" applyFill="1" applyBorder="1"/>
    <xf numFmtId="0" fontId="52" fillId="2" borderId="0" xfId="0" applyFont="1" applyFill="1"/>
    <xf numFmtId="0" fontId="53" fillId="2" borderId="0" xfId="0" applyFont="1" applyFill="1"/>
    <xf numFmtId="0" fontId="7" fillId="5" borderId="6" xfId="0" applyFont="1" applyFill="1" applyBorder="1" applyAlignment="1">
      <alignment horizontal="center"/>
    </xf>
    <xf numFmtId="0" fontId="54" fillId="2" borderId="0" xfId="0" applyFont="1" applyFill="1" applyAlignment="1">
      <alignment horizontal="right"/>
    </xf>
    <xf numFmtId="0" fontId="7" fillId="4" borderId="6" xfId="0" applyFont="1" applyFill="1" applyBorder="1" applyAlignment="1">
      <alignment horizontal="center"/>
    </xf>
    <xf numFmtId="0" fontId="54" fillId="2" borderId="0" xfId="0" applyFont="1" applyFill="1" applyAlignment="1">
      <alignment horizontal="center" vertical="center"/>
    </xf>
    <xf numFmtId="0" fontId="55" fillId="2" borderId="0" xfId="0" applyFont="1" applyFill="1" applyAlignment="1">
      <alignment horizontal="right"/>
    </xf>
    <xf numFmtId="0" fontId="7" fillId="6" borderId="6" xfId="0" applyFont="1" applyFill="1" applyBorder="1" applyAlignment="1">
      <alignment horizontal="center"/>
    </xf>
    <xf numFmtId="0" fontId="56" fillId="2" borderId="0" xfId="0" applyFont="1" applyFill="1"/>
    <xf numFmtId="0" fontId="7" fillId="13" borderId="0" xfId="0" applyFont="1" applyFill="1"/>
    <xf numFmtId="0" fontId="7" fillId="14" borderId="0" xfId="0" applyFont="1" applyFill="1"/>
    <xf numFmtId="0" fontId="7" fillId="12" borderId="7" xfId="0" applyFont="1" applyFill="1" applyBorder="1"/>
    <xf numFmtId="0" fontId="7" fillId="12" borderId="1" xfId="0" applyFont="1" applyFill="1" applyBorder="1"/>
    <xf numFmtId="0" fontId="23" fillId="14" borderId="0" xfId="0" applyFont="1" applyFill="1" applyAlignment="1">
      <alignment horizontal="right"/>
    </xf>
    <xf numFmtId="0" fontId="7" fillId="11" borderId="6" xfId="0" applyFont="1" applyFill="1" applyBorder="1" applyAlignment="1">
      <alignment horizontal="left"/>
    </xf>
    <xf numFmtId="0" fontId="7" fillId="11" borderId="6" xfId="0" applyFont="1" applyFill="1" applyBorder="1"/>
    <xf numFmtId="0" fontId="7" fillId="14" borderId="0" xfId="0" applyFont="1" applyFill="1" applyAlignment="1">
      <alignment horizontal="right"/>
    </xf>
    <xf numFmtId="0" fontId="8" fillId="14" borderId="0" xfId="0" applyFont="1" applyFill="1" applyAlignment="1">
      <alignment horizontal="left"/>
    </xf>
    <xf numFmtId="0" fontId="7" fillId="14" borderId="0" xfId="0" applyFont="1" applyFill="1" applyBorder="1"/>
    <xf numFmtId="0" fontId="7" fillId="14" borderId="0" xfId="0" applyFont="1" applyFill="1" applyBorder="1" applyAlignment="1"/>
    <xf numFmtId="0" fontId="7" fillId="14" borderId="0" xfId="0" applyFont="1" applyFill="1" applyAlignment="1"/>
    <xf numFmtId="0" fontId="7" fillId="6" borderId="0" xfId="0" applyFont="1" applyFill="1"/>
    <xf numFmtId="0" fontId="7" fillId="6" borderId="6" xfId="0" applyFont="1" applyFill="1" applyBorder="1"/>
    <xf numFmtId="0" fontId="5" fillId="15" borderId="0" xfId="0" applyFont="1" applyFill="1" applyAlignment="1"/>
    <xf numFmtId="0" fontId="5" fillId="15" borderId="7" xfId="0" applyFont="1" applyFill="1" applyBorder="1" applyAlignment="1"/>
    <xf numFmtId="0" fontId="5" fillId="15" borderId="2" xfId="0" applyFont="1" applyFill="1" applyBorder="1" applyAlignment="1"/>
    <xf numFmtId="0" fontId="5" fillId="15" borderId="6" xfId="0" applyFont="1" applyFill="1" applyBorder="1" applyAlignment="1"/>
    <xf numFmtId="0" fontId="5" fillId="15" borderId="8" xfId="0" applyFont="1" applyFill="1" applyBorder="1" applyAlignment="1"/>
    <xf numFmtId="0" fontId="57" fillId="7" borderId="0" xfId="0" applyFont="1" applyFill="1" applyBorder="1"/>
    <xf numFmtId="0" fontId="58" fillId="2" borderId="0" xfId="0" applyFont="1" applyFill="1" applyAlignment="1">
      <alignment horizontal="left"/>
    </xf>
    <xf numFmtId="0" fontId="55" fillId="2" borderId="0" xfId="0" applyFont="1" applyFill="1" applyBorder="1" applyAlignment="1">
      <alignment horizontal="left"/>
    </xf>
    <xf numFmtId="0" fontId="5" fillId="15" borderId="0" xfId="0" applyFont="1" applyFill="1"/>
    <xf numFmtId="0" fontId="3" fillId="3" borderId="2" xfId="0" applyFont="1" applyFill="1" applyBorder="1" applyAlignment="1"/>
    <xf numFmtId="0" fontId="23" fillId="3" borderId="6" xfId="0" applyFont="1" applyFill="1" applyBorder="1"/>
    <xf numFmtId="0" fontId="23" fillId="3" borderId="2" xfId="0" applyFont="1" applyFill="1" applyBorder="1"/>
    <xf numFmtId="0" fontId="7" fillId="3" borderId="2" xfId="0" applyFont="1" applyFill="1" applyBorder="1"/>
    <xf numFmtId="0" fontId="7" fillId="3" borderId="6" xfId="0" applyFont="1" applyFill="1" applyBorder="1"/>
    <xf numFmtId="0" fontId="7" fillId="3" borderId="8" xfId="0" applyFont="1" applyFill="1" applyBorder="1"/>
    <xf numFmtId="0" fontId="23" fillId="3" borderId="8" xfId="0" applyFont="1" applyFill="1" applyBorder="1"/>
    <xf numFmtId="0" fontId="7" fillId="2" borderId="9" xfId="0" applyFont="1" applyFill="1" applyBorder="1" applyAlignment="1">
      <alignment horizontal="left"/>
    </xf>
    <xf numFmtId="0" fontId="54" fillId="2" borderId="0" xfId="0" applyFont="1" applyFill="1" applyAlignment="1">
      <alignment horizontal="left"/>
    </xf>
    <xf numFmtId="0" fontId="59" fillId="2" borderId="0" xfId="0" applyFont="1" applyFill="1"/>
    <xf numFmtId="0" fontId="23" fillId="2" borderId="0" xfId="0" applyFont="1" applyFill="1" applyAlignment="1">
      <alignment horizontal="right"/>
    </xf>
    <xf numFmtId="0" fontId="7" fillId="6" borderId="6" xfId="0" applyFont="1" applyFill="1" applyBorder="1" applyAlignment="1">
      <alignment horizontal="left"/>
    </xf>
    <xf numFmtId="0" fontId="60" fillId="2" borderId="0" xfId="0" applyFont="1" applyFill="1"/>
    <xf numFmtId="0" fontId="23" fillId="2" borderId="0" xfId="0" applyFont="1" applyFill="1"/>
    <xf numFmtId="0" fontId="61" fillId="2" borderId="0" xfId="0" applyFont="1" applyFill="1"/>
    <xf numFmtId="0" fontId="23" fillId="3" borderId="10" xfId="0" applyFont="1" applyFill="1" applyBorder="1"/>
    <xf numFmtId="0" fontId="7" fillId="3" borderId="10" xfId="0" applyFont="1" applyFill="1" applyBorder="1"/>
    <xf numFmtId="0" fontId="7" fillId="2" borderId="6" xfId="0" applyFont="1" applyFill="1" applyBorder="1"/>
    <xf numFmtId="0" fontId="62" fillId="2" borderId="0" xfId="0" applyFont="1" applyFill="1" applyAlignment="1">
      <alignment horizontal="left"/>
    </xf>
    <xf numFmtId="0" fontId="23" fillId="2" borderId="0" xfId="0" applyFont="1" applyFill="1" applyBorder="1"/>
    <xf numFmtId="0" fontId="7" fillId="2" borderId="0" xfId="0" applyFont="1" applyFill="1" applyBorder="1"/>
    <xf numFmtId="0" fontId="23" fillId="2" borderId="0" xfId="0" applyFont="1" applyFill="1" applyBorder="1" applyAlignment="1">
      <alignment horizontal="left"/>
    </xf>
    <xf numFmtId="0" fontId="5" fillId="6" borderId="5" xfId="0" applyFont="1" applyFill="1" applyBorder="1" applyAlignment="1"/>
    <xf numFmtId="0" fontId="5" fillId="6" borderId="0" xfId="0" applyFont="1" applyFill="1" applyBorder="1" applyAlignment="1"/>
    <xf numFmtId="0" fontId="5" fillId="6" borderId="0" xfId="0" applyFont="1" applyFill="1" applyAlignment="1"/>
    <xf numFmtId="0" fontId="63" fillId="6" borderId="0" xfId="0" applyFont="1" applyFill="1" applyBorder="1"/>
    <xf numFmtId="0" fontId="22" fillId="6" borderId="0" xfId="0" applyFont="1" applyFill="1" applyAlignment="1">
      <alignment vertical="top"/>
    </xf>
    <xf numFmtId="0" fontId="5" fillId="6" borderId="0" xfId="0" applyFont="1" applyFill="1"/>
    <xf numFmtId="0" fontId="2" fillId="6" borderId="0" xfId="0" applyFont="1" applyFill="1" applyAlignment="1"/>
    <xf numFmtId="0" fontId="2" fillId="6" borderId="0" xfId="0" applyFont="1" applyFill="1" applyAlignment="1">
      <alignment horizontal="center"/>
    </xf>
    <xf numFmtId="0" fontId="6" fillId="6" borderId="7" xfId="0" applyFont="1" applyFill="1" applyBorder="1"/>
    <xf numFmtId="0" fontId="6" fillId="6" borderId="2" xfId="0" applyFont="1" applyFill="1" applyBorder="1"/>
    <xf numFmtId="0" fontId="18" fillId="6" borderId="0" xfId="0" applyFont="1" applyFill="1"/>
    <xf numFmtId="0" fontId="9" fillId="6" borderId="0" xfId="0" applyFont="1" applyFill="1"/>
    <xf numFmtId="0" fontId="64" fillId="6" borderId="0" xfId="0" applyFont="1" applyFill="1"/>
    <xf numFmtId="0" fontId="65" fillId="6" borderId="0" xfId="0" applyFont="1" applyFill="1"/>
    <xf numFmtId="0" fontId="21" fillId="6" borderId="0" xfId="0" applyFont="1" applyFill="1"/>
    <xf numFmtId="0" fontId="66" fillId="6" borderId="0" xfId="0" applyFont="1" applyFill="1"/>
    <xf numFmtId="0" fontId="67" fillId="6" borderId="0" xfId="0" applyFont="1" applyFill="1"/>
    <xf numFmtId="0" fontId="68" fillId="6" borderId="0" xfId="0" applyFont="1" applyFill="1"/>
    <xf numFmtId="0" fontId="69" fillId="6" borderId="0" xfId="0" applyFont="1" applyFill="1"/>
    <xf numFmtId="0" fontId="19" fillId="6" borderId="0" xfId="0" applyFont="1" applyFill="1" applyAlignment="1">
      <alignment horizontal="left"/>
    </xf>
    <xf numFmtId="0" fontId="70" fillId="6" borderId="0" xfId="0" applyFont="1" applyFill="1" applyAlignment="1"/>
    <xf numFmtId="0" fontId="71" fillId="6" borderId="0" xfId="0" applyFont="1" applyFill="1"/>
    <xf numFmtId="0" fontId="72" fillId="6" borderId="0" xfId="0" applyFont="1" applyFill="1"/>
    <xf numFmtId="0" fontId="73" fillId="6" borderId="0" xfId="0" applyFont="1" applyFill="1" applyAlignment="1">
      <alignment horizontal="center"/>
    </xf>
    <xf numFmtId="0" fontId="74" fillId="6" borderId="0" xfId="0" applyFont="1" applyFill="1" applyAlignment="1">
      <alignment horizontal="center"/>
    </xf>
    <xf numFmtId="0" fontId="75" fillId="6" borderId="0" xfId="0" applyFont="1" applyFill="1" applyAlignment="1">
      <alignment horizontal="center"/>
    </xf>
    <xf numFmtId="0" fontId="76" fillId="6" borderId="0" xfId="0" applyFont="1" applyFill="1" applyAlignment="1">
      <alignment horizontal="center"/>
    </xf>
    <xf numFmtId="0" fontId="77" fillId="6" borderId="0" xfId="0" applyFont="1" applyFill="1" applyAlignment="1">
      <alignment horizontal="center"/>
    </xf>
    <xf numFmtId="0" fontId="78" fillId="6" borderId="0" xfId="0" applyFont="1" applyFill="1" applyAlignment="1">
      <alignment horizontal="center"/>
    </xf>
    <xf numFmtId="0" fontId="79" fillId="6" borderId="0" xfId="0" applyFont="1" applyFill="1" applyAlignment="1">
      <alignment horizontal="center"/>
    </xf>
    <xf numFmtId="0" fontId="80" fillId="6" borderId="0" xfId="0" applyFont="1" applyFill="1" applyAlignment="1">
      <alignment horizontal="center"/>
    </xf>
    <xf numFmtId="0" fontId="5" fillId="6" borderId="0" xfId="0" applyFont="1" applyFill="1" applyAlignment="1">
      <alignment horizontal="center" vertical="center"/>
    </xf>
    <xf numFmtId="0" fontId="81" fillId="6" borderId="0" xfId="0" applyFont="1" applyFill="1" applyAlignment="1"/>
    <xf numFmtId="0" fontId="63" fillId="7" borderId="11" xfId="0" applyFont="1" applyFill="1" applyBorder="1" applyAlignment="1">
      <alignment horizontal="center" vertical="center"/>
    </xf>
    <xf numFmtId="0" fontId="63" fillId="7" borderId="11" xfId="0" applyFont="1" applyFill="1" applyBorder="1" applyAlignment="1"/>
    <xf numFmtId="0" fontId="63" fillId="7" borderId="11" xfId="0" applyFont="1" applyFill="1" applyBorder="1" applyAlignment="1">
      <alignment horizontal="center"/>
    </xf>
    <xf numFmtId="0" fontId="82" fillId="6" borderId="5" xfId="0" applyFont="1" applyFill="1" applyBorder="1"/>
    <xf numFmtId="0" fontId="83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5" fillId="8" borderId="0" xfId="0" applyFont="1" applyFill="1" applyAlignment="1"/>
    <xf numFmtId="0" fontId="84" fillId="6" borderId="0" xfId="0" applyFont="1" applyFill="1" applyAlignment="1">
      <alignment horizontal="center" vertical="center"/>
    </xf>
    <xf numFmtId="0" fontId="85" fillId="6" borderId="0" xfId="0" applyFont="1" applyFill="1" applyAlignment="1">
      <alignment horizontal="center" vertical="center"/>
    </xf>
    <xf numFmtId="0" fontId="86" fillId="6" borderId="0" xfId="0" applyFont="1" applyFill="1" applyAlignment="1">
      <alignment horizontal="center" vertical="center"/>
    </xf>
    <xf numFmtId="0" fontId="87" fillId="6" borderId="0" xfId="0" applyFont="1" applyFill="1" applyAlignment="1">
      <alignment horizontal="center" vertical="center"/>
    </xf>
    <xf numFmtId="0" fontId="70" fillId="6" borderId="0" xfId="0" applyFont="1" applyFill="1" applyAlignment="1">
      <alignment horizontal="center" vertical="center"/>
    </xf>
    <xf numFmtId="0" fontId="88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5" fillId="11" borderId="6" xfId="0" applyFont="1" applyFill="1" applyBorder="1"/>
    <xf numFmtId="0" fontId="5" fillId="2" borderId="0" xfId="0" applyFont="1" applyFill="1" applyAlignment="1">
      <alignment horizontal="right"/>
    </xf>
    <xf numFmtId="0" fontId="5" fillId="6" borderId="6" xfId="0" applyFont="1" applyFill="1" applyBorder="1" applyAlignment="1">
      <alignment horizontal="center" vertical="center"/>
    </xf>
    <xf numFmtId="0" fontId="89" fillId="2" borderId="0" xfId="0" applyFont="1" applyFill="1"/>
    <xf numFmtId="0" fontId="44" fillId="2" borderId="0" xfId="0" applyFont="1" applyFill="1" applyAlignment="1"/>
    <xf numFmtId="0" fontId="0" fillId="8" borderId="0" xfId="0" applyFill="1"/>
    <xf numFmtId="0" fontId="45" fillId="6" borderId="0" xfId="1" applyFill="1" applyBorder="1" applyAlignment="1"/>
    <xf numFmtId="0" fontId="2" fillId="6" borderId="0" xfId="0" applyFont="1" applyFill="1" applyAlignment="1">
      <alignment horizontal="center"/>
    </xf>
    <xf numFmtId="0" fontId="80" fillId="6" borderId="0" xfId="0" applyFont="1" applyFill="1" applyAlignment="1">
      <alignment horizontal="left" vertical="top" wrapText="1"/>
    </xf>
    <xf numFmtId="0" fontId="33" fillId="7" borderId="0" xfId="0" applyFont="1" applyFill="1" applyBorder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'PA1'!$U$1</c:f>
              <c:strCache>
                <c:ptCount val="1"/>
                <c:pt idx="0">
                  <c:v>Valor de y</c:v>
                </c:pt>
              </c:strCache>
            </c:strRef>
          </c:tx>
          <c:spPr>
            <a:ln w="28575">
              <a:noFill/>
            </a:ln>
          </c:spPr>
          <c:xVal>
            <c:numRef>
              <c:f>'PA1'!$T$2:$T$9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xVal>
          <c:yVal>
            <c:numRef>
              <c:f>'PA1'!$U$2:$U$9</c:f>
              <c:numCache>
                <c:formatCode>General</c:formatCode>
                <c:ptCount val="8"/>
                <c:pt idx="0">
                  <c:v>2</c:v>
                </c:pt>
                <c:pt idx="1">
                  <c:v>10</c:v>
                </c:pt>
                <c:pt idx="2">
                  <c:v>18</c:v>
                </c:pt>
                <c:pt idx="3">
                  <c:v>26</c:v>
                </c:pt>
                <c:pt idx="4">
                  <c:v>34</c:v>
                </c:pt>
                <c:pt idx="5">
                  <c:v>42</c:v>
                </c:pt>
                <c:pt idx="6">
                  <c:v>50</c:v>
                </c:pt>
                <c:pt idx="7">
                  <c:v>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EE-466A-9A73-825DC64F1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862048"/>
        <c:axId val="1"/>
      </c:scatterChart>
      <c:valAx>
        <c:axId val="13786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786204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spPr>
    <a:noFill/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'PA2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A1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PA2'!A1"/><Relationship Id="rId1" Type="http://schemas.openxmlformats.org/officeDocument/2006/relationships/hyperlink" Target="#Exerc&#237;cio_1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Exerc&#237;cio_1!A1"/><Relationship Id="rId1" Type="http://schemas.openxmlformats.org/officeDocument/2006/relationships/hyperlink" Target="#'Soma dos termos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Exerc&#237;cio_2!A1"/><Relationship Id="rId1" Type="http://schemas.openxmlformats.org/officeDocument/2006/relationships/hyperlink" Target="#Exerc&#237;cios_soma_PA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'Soma dos termos'!A1"/><Relationship Id="rId1" Type="http://schemas.openxmlformats.org/officeDocument/2006/relationships/hyperlink" Target="#Autoria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Exerc&#237;cio1_soma_PA!A1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38100</xdr:rowOff>
    </xdr:from>
    <xdr:to>
      <xdr:col>6</xdr:col>
      <xdr:colOff>542925</xdr:colOff>
      <xdr:row>21</xdr:row>
      <xdr:rowOff>152400</xdr:rowOff>
    </xdr:to>
    <xdr:pic>
      <xdr:nvPicPr>
        <xdr:cNvPr id="1031" name="Imagem 2">
          <a:extLst>
            <a:ext uri="{FF2B5EF4-FFF2-40B4-BE49-F238E27FC236}">
              <a16:creationId xmlns:a16="http://schemas.microsoft.com/office/drawing/2014/main" id="{CFA74285-5858-09BB-0EA6-9ED190F42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61950"/>
          <a:ext cx="4105275" cy="319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571500</xdr:colOff>
      <xdr:row>2</xdr:row>
      <xdr:rowOff>66675</xdr:rowOff>
    </xdr:from>
    <xdr:to>
      <xdr:col>13</xdr:col>
      <xdr:colOff>285750</xdr:colOff>
      <xdr:row>21</xdr:row>
      <xdr:rowOff>133350</xdr:rowOff>
    </xdr:to>
    <xdr:pic>
      <xdr:nvPicPr>
        <xdr:cNvPr id="1032" name="Imagem 3">
          <a:extLst>
            <a:ext uri="{FF2B5EF4-FFF2-40B4-BE49-F238E27FC236}">
              <a16:creationId xmlns:a16="http://schemas.microsoft.com/office/drawing/2014/main" id="{0AD4350A-F764-C7AF-89CD-BE76E57AD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390525"/>
          <a:ext cx="3981450" cy="314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5</xdr:row>
      <xdr:rowOff>76200</xdr:rowOff>
    </xdr:from>
    <xdr:to>
      <xdr:col>13</xdr:col>
      <xdr:colOff>266700</xdr:colOff>
      <xdr:row>14</xdr:row>
      <xdr:rowOff>152400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C0627D5D-D8DA-DB2A-F969-F7EBBEC0B4BD}"/>
            </a:ext>
          </a:extLst>
        </xdr:cNvPr>
        <xdr:cNvSpPr txBox="1"/>
      </xdr:nvSpPr>
      <xdr:spPr>
        <a:xfrm>
          <a:off x="76200" y="885825"/>
          <a:ext cx="8115300" cy="1533525"/>
        </a:xfrm>
        <a:prstGeom prst="rect">
          <a:avLst/>
        </a:prstGeom>
        <a:solidFill>
          <a:schemeClr val="accent3">
            <a:lumMod val="75000"/>
            <a:alpha val="88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4000"/>
            <a:t> </a:t>
          </a:r>
          <a:r>
            <a:rPr lang="pt-BR" sz="4000">
              <a:solidFill>
                <a:schemeClr val="bg1"/>
              </a:solidFill>
            </a:rPr>
            <a:t>Pagamentos</a:t>
          </a:r>
          <a:r>
            <a:rPr lang="pt-BR" sz="4000" baseline="0">
              <a:solidFill>
                <a:schemeClr val="bg1"/>
              </a:solidFill>
            </a:rPr>
            <a:t> Parcelados  </a:t>
          </a:r>
        </a:p>
        <a:p>
          <a:r>
            <a:rPr lang="pt-BR" sz="4000" baseline="0">
              <a:solidFill>
                <a:schemeClr val="bg1"/>
              </a:solidFill>
            </a:rPr>
            <a:t>e Progressão Aritmética (PA)</a:t>
          </a:r>
          <a:endParaRPr lang="pt-BR" sz="40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9</xdr:row>
      <xdr:rowOff>238125</xdr:rowOff>
    </xdr:from>
    <xdr:to>
      <xdr:col>2</xdr:col>
      <xdr:colOff>161925</xdr:colOff>
      <xdr:row>11</xdr:row>
      <xdr:rowOff>66675</xdr:rowOff>
    </xdr:to>
    <xdr:sp macro="" textlink="">
      <xdr:nvSpPr>
        <xdr:cNvPr id="2073" name="Line 5">
          <a:extLst>
            <a:ext uri="{FF2B5EF4-FFF2-40B4-BE49-F238E27FC236}">
              <a16:creationId xmlns:a16="http://schemas.microsoft.com/office/drawing/2014/main" id="{27582206-4308-5386-DB01-B2AA01FAF837}"/>
            </a:ext>
          </a:extLst>
        </xdr:cNvPr>
        <xdr:cNvSpPr>
          <a:spLocks noChangeShapeType="1"/>
        </xdr:cNvSpPr>
      </xdr:nvSpPr>
      <xdr:spPr bwMode="auto">
        <a:xfrm flipH="1">
          <a:off x="552450" y="2828925"/>
          <a:ext cx="438150" cy="4572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390525</xdr:colOff>
      <xdr:row>9</xdr:row>
      <xdr:rowOff>200025</xdr:rowOff>
    </xdr:from>
    <xdr:to>
      <xdr:col>2</xdr:col>
      <xdr:colOff>676275</xdr:colOff>
      <xdr:row>11</xdr:row>
      <xdr:rowOff>66675</xdr:rowOff>
    </xdr:to>
    <xdr:sp macro="" textlink="">
      <xdr:nvSpPr>
        <xdr:cNvPr id="2074" name="Line 5">
          <a:extLst>
            <a:ext uri="{FF2B5EF4-FFF2-40B4-BE49-F238E27FC236}">
              <a16:creationId xmlns:a16="http://schemas.microsoft.com/office/drawing/2014/main" id="{A8F73D1C-EBE9-8619-E163-0B9DFDE04851}"/>
            </a:ext>
          </a:extLst>
        </xdr:cNvPr>
        <xdr:cNvSpPr>
          <a:spLocks noChangeShapeType="1"/>
        </xdr:cNvSpPr>
      </xdr:nvSpPr>
      <xdr:spPr bwMode="auto">
        <a:xfrm flipH="1">
          <a:off x="1219200" y="2790825"/>
          <a:ext cx="285750" cy="495300"/>
        </a:xfrm>
        <a:prstGeom prst="line">
          <a:avLst/>
        </a:prstGeom>
        <a:noFill/>
        <a:ln w="9525">
          <a:solidFill>
            <a:srgbClr val="984807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361950</xdr:colOff>
      <xdr:row>9</xdr:row>
      <xdr:rowOff>238125</xdr:rowOff>
    </xdr:from>
    <xdr:to>
      <xdr:col>3</xdr:col>
      <xdr:colOff>371475</xdr:colOff>
      <xdr:row>11</xdr:row>
      <xdr:rowOff>66675</xdr:rowOff>
    </xdr:to>
    <xdr:sp macro="" textlink="">
      <xdr:nvSpPr>
        <xdr:cNvPr id="2075" name="Line 5">
          <a:extLst>
            <a:ext uri="{FF2B5EF4-FFF2-40B4-BE49-F238E27FC236}">
              <a16:creationId xmlns:a16="http://schemas.microsoft.com/office/drawing/2014/main" id="{DE2F23D8-E7CC-9A4D-C2BC-E9E495ACACD2}"/>
            </a:ext>
          </a:extLst>
        </xdr:cNvPr>
        <xdr:cNvSpPr>
          <a:spLocks noChangeShapeType="1"/>
        </xdr:cNvSpPr>
      </xdr:nvSpPr>
      <xdr:spPr bwMode="auto">
        <a:xfrm flipH="1">
          <a:off x="2095500" y="2828925"/>
          <a:ext cx="9525" cy="457200"/>
        </a:xfrm>
        <a:prstGeom prst="line">
          <a:avLst/>
        </a:prstGeom>
        <a:noFill/>
        <a:ln w="9525">
          <a:solidFill>
            <a:srgbClr val="7030A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409575</xdr:colOff>
      <xdr:row>9</xdr:row>
      <xdr:rowOff>276225</xdr:rowOff>
    </xdr:from>
    <xdr:to>
      <xdr:col>4</xdr:col>
      <xdr:colOff>409575</xdr:colOff>
      <xdr:row>11</xdr:row>
      <xdr:rowOff>0</xdr:rowOff>
    </xdr:to>
    <xdr:sp macro="" textlink="">
      <xdr:nvSpPr>
        <xdr:cNvPr id="2076" name="Line 5">
          <a:extLst>
            <a:ext uri="{FF2B5EF4-FFF2-40B4-BE49-F238E27FC236}">
              <a16:creationId xmlns:a16="http://schemas.microsoft.com/office/drawing/2014/main" id="{CACB4D36-0EC2-4692-E8C5-1AA4D9D56018}"/>
            </a:ext>
          </a:extLst>
        </xdr:cNvPr>
        <xdr:cNvSpPr>
          <a:spLocks noChangeShapeType="1"/>
        </xdr:cNvSpPr>
      </xdr:nvSpPr>
      <xdr:spPr bwMode="auto">
        <a:xfrm>
          <a:off x="2857500" y="2867025"/>
          <a:ext cx="0" cy="352425"/>
        </a:xfrm>
        <a:prstGeom prst="line">
          <a:avLst/>
        </a:prstGeom>
        <a:noFill/>
        <a:ln w="9525">
          <a:solidFill>
            <a:srgbClr val="C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9</xdr:row>
      <xdr:rowOff>276225</xdr:rowOff>
    </xdr:from>
    <xdr:to>
      <xdr:col>5</xdr:col>
      <xdr:colOff>342900</xdr:colOff>
      <xdr:row>11</xdr:row>
      <xdr:rowOff>47625</xdr:rowOff>
    </xdr:to>
    <xdr:sp macro="" textlink="">
      <xdr:nvSpPr>
        <xdr:cNvPr id="2077" name="Line 5">
          <a:extLst>
            <a:ext uri="{FF2B5EF4-FFF2-40B4-BE49-F238E27FC236}">
              <a16:creationId xmlns:a16="http://schemas.microsoft.com/office/drawing/2014/main" id="{71F79952-C244-57BF-B52C-167849DD7E06}"/>
            </a:ext>
          </a:extLst>
        </xdr:cNvPr>
        <xdr:cNvSpPr>
          <a:spLocks noChangeShapeType="1"/>
        </xdr:cNvSpPr>
      </xdr:nvSpPr>
      <xdr:spPr bwMode="auto">
        <a:xfrm flipH="1">
          <a:off x="3371850" y="2867025"/>
          <a:ext cx="0" cy="400050"/>
        </a:xfrm>
        <a:prstGeom prst="line">
          <a:avLst/>
        </a:prstGeom>
        <a:noFill/>
        <a:ln w="9525">
          <a:solidFill>
            <a:srgbClr val="4F622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342900</xdr:colOff>
      <xdr:row>10</xdr:row>
      <xdr:rowOff>19050</xdr:rowOff>
    </xdr:from>
    <xdr:to>
      <xdr:col>6</xdr:col>
      <xdr:colOff>342900</xdr:colOff>
      <xdr:row>11</xdr:row>
      <xdr:rowOff>57150</xdr:rowOff>
    </xdr:to>
    <xdr:sp macro="" textlink="">
      <xdr:nvSpPr>
        <xdr:cNvPr id="2078" name="Line 5">
          <a:extLst>
            <a:ext uri="{FF2B5EF4-FFF2-40B4-BE49-F238E27FC236}">
              <a16:creationId xmlns:a16="http://schemas.microsoft.com/office/drawing/2014/main" id="{DDCCFA13-F657-7AA2-F402-E2933DD09C32}"/>
            </a:ext>
          </a:extLst>
        </xdr:cNvPr>
        <xdr:cNvSpPr>
          <a:spLocks noChangeShapeType="1"/>
        </xdr:cNvSpPr>
      </xdr:nvSpPr>
      <xdr:spPr bwMode="auto">
        <a:xfrm>
          <a:off x="4019550" y="2924175"/>
          <a:ext cx="0" cy="352425"/>
        </a:xfrm>
        <a:prstGeom prst="line">
          <a:avLst/>
        </a:prstGeom>
        <a:noFill/>
        <a:ln w="9525">
          <a:solidFill>
            <a:srgbClr val="7030A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285750</xdr:colOff>
      <xdr:row>9</xdr:row>
      <xdr:rowOff>285750</xdr:rowOff>
    </xdr:from>
    <xdr:to>
      <xdr:col>7</xdr:col>
      <xdr:colOff>295275</xdr:colOff>
      <xdr:row>11</xdr:row>
      <xdr:rowOff>66675</xdr:rowOff>
    </xdr:to>
    <xdr:sp macro="" textlink="">
      <xdr:nvSpPr>
        <xdr:cNvPr id="2079" name="Line 5">
          <a:extLst>
            <a:ext uri="{FF2B5EF4-FFF2-40B4-BE49-F238E27FC236}">
              <a16:creationId xmlns:a16="http://schemas.microsoft.com/office/drawing/2014/main" id="{1B00F06A-3B3A-F74A-59B0-F3B4CDDB12D5}"/>
            </a:ext>
          </a:extLst>
        </xdr:cNvPr>
        <xdr:cNvSpPr>
          <a:spLocks noChangeShapeType="1"/>
        </xdr:cNvSpPr>
      </xdr:nvSpPr>
      <xdr:spPr bwMode="auto">
        <a:xfrm flipH="1">
          <a:off x="4524375" y="2876550"/>
          <a:ext cx="9525" cy="409575"/>
        </a:xfrm>
        <a:prstGeom prst="line">
          <a:avLst/>
        </a:prstGeom>
        <a:noFill/>
        <a:ln w="9525">
          <a:solidFill>
            <a:srgbClr val="E46C0A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247650</xdr:colOff>
      <xdr:row>10</xdr:row>
      <xdr:rowOff>76200</xdr:rowOff>
    </xdr:from>
    <xdr:to>
      <xdr:col>10</xdr:col>
      <xdr:colOff>276225</xdr:colOff>
      <xdr:row>11</xdr:row>
      <xdr:rowOff>104775</xdr:rowOff>
    </xdr:to>
    <xdr:sp macro="" textlink="">
      <xdr:nvSpPr>
        <xdr:cNvPr id="2080" name="Line 6">
          <a:extLst>
            <a:ext uri="{FF2B5EF4-FFF2-40B4-BE49-F238E27FC236}">
              <a16:creationId xmlns:a16="http://schemas.microsoft.com/office/drawing/2014/main" id="{2667CB45-1C6A-0395-BCEF-922F0B22A57A}"/>
            </a:ext>
          </a:extLst>
        </xdr:cNvPr>
        <xdr:cNvSpPr>
          <a:spLocks noChangeShapeType="1"/>
        </xdr:cNvSpPr>
      </xdr:nvSpPr>
      <xdr:spPr bwMode="auto">
        <a:xfrm>
          <a:off x="5238750" y="2981325"/>
          <a:ext cx="285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114300</xdr:colOff>
      <xdr:row>12</xdr:row>
      <xdr:rowOff>200025</xdr:rowOff>
    </xdr:from>
    <xdr:to>
      <xdr:col>16</xdr:col>
      <xdr:colOff>1181100</xdr:colOff>
      <xdr:row>14</xdr:row>
      <xdr:rowOff>219075</xdr:rowOff>
    </xdr:to>
    <xdr:sp macro="" textlink="">
      <xdr:nvSpPr>
        <xdr:cNvPr id="2" name="Seta para a direit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47D5AB-5596-1E6E-1EE2-6F5799992996}"/>
            </a:ext>
          </a:extLst>
        </xdr:cNvPr>
        <xdr:cNvSpPr/>
      </xdr:nvSpPr>
      <xdr:spPr>
        <a:xfrm>
          <a:off x="7258050" y="3790950"/>
          <a:ext cx="1066800" cy="628650"/>
        </a:xfrm>
        <a:prstGeom prst="rightArrow">
          <a:avLst/>
        </a:prstGeom>
        <a:solidFill>
          <a:schemeClr val="accent3">
            <a:lumMod val="5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14</xdr:col>
      <xdr:colOff>180975</xdr:colOff>
      <xdr:row>12</xdr:row>
      <xdr:rowOff>219075</xdr:rowOff>
    </xdr:from>
    <xdr:to>
      <xdr:col>16</xdr:col>
      <xdr:colOff>0</xdr:colOff>
      <xdr:row>14</xdr:row>
      <xdr:rowOff>238125</xdr:rowOff>
    </xdr:to>
    <xdr:sp macro="" textlink="">
      <xdr:nvSpPr>
        <xdr:cNvPr id="2082" name="Seta para a direita 20">
          <a:extLst>
            <a:ext uri="{FF2B5EF4-FFF2-40B4-BE49-F238E27FC236}">
              <a16:creationId xmlns:a16="http://schemas.microsoft.com/office/drawing/2014/main" id="{CC2F232E-4D96-5F05-69A4-D6297842DAA3}"/>
            </a:ext>
          </a:extLst>
        </xdr:cNvPr>
        <xdr:cNvSpPr>
          <a:spLocks noChangeArrowheads="1"/>
        </xdr:cNvSpPr>
      </xdr:nvSpPr>
      <xdr:spPr bwMode="auto">
        <a:xfrm rot="10800000">
          <a:off x="6276975" y="3752850"/>
          <a:ext cx="590550" cy="695325"/>
        </a:xfrm>
        <a:prstGeom prst="rightArrow">
          <a:avLst>
            <a:gd name="adj1" fmla="val 50000"/>
            <a:gd name="adj2" fmla="val 50000"/>
          </a:avLst>
        </a:prstGeom>
        <a:solidFill>
          <a:srgbClr val="4F6228"/>
        </a:solidFill>
        <a:ln w="2540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333375</xdr:colOff>
      <xdr:row>9</xdr:row>
      <xdr:rowOff>19050</xdr:rowOff>
    </xdr:from>
    <xdr:to>
      <xdr:col>22</xdr:col>
      <xdr:colOff>457200</xdr:colOff>
      <xdr:row>15</xdr:row>
      <xdr:rowOff>171450</xdr:rowOff>
    </xdr:to>
    <xdr:graphicFrame macro="">
      <xdr:nvGraphicFramePr>
        <xdr:cNvPr id="2083" name="Gráfico 2">
          <a:extLst>
            <a:ext uri="{FF2B5EF4-FFF2-40B4-BE49-F238E27FC236}">
              <a16:creationId xmlns:a16="http://schemas.microsoft.com/office/drawing/2014/main" id="{4503416B-645A-F7D6-ED3C-0842FA9E21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13</xdr:row>
      <xdr:rowOff>0</xdr:rowOff>
    </xdr:from>
    <xdr:to>
      <xdr:col>3</xdr:col>
      <xdr:colOff>57150</xdr:colOff>
      <xdr:row>14</xdr:row>
      <xdr:rowOff>76200</xdr:rowOff>
    </xdr:to>
    <xdr:sp macro="" textlink="">
      <xdr:nvSpPr>
        <xdr:cNvPr id="3085" name="Line 5">
          <a:extLst>
            <a:ext uri="{FF2B5EF4-FFF2-40B4-BE49-F238E27FC236}">
              <a16:creationId xmlns:a16="http://schemas.microsoft.com/office/drawing/2014/main" id="{36CB6E9F-8BFA-DBDA-AFBE-2BC48B57BD59}"/>
            </a:ext>
          </a:extLst>
        </xdr:cNvPr>
        <xdr:cNvSpPr>
          <a:spLocks noChangeShapeType="1"/>
        </xdr:cNvSpPr>
      </xdr:nvSpPr>
      <xdr:spPr bwMode="auto">
        <a:xfrm flipH="1">
          <a:off x="942975" y="3629025"/>
          <a:ext cx="5238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171450</xdr:colOff>
      <xdr:row>12</xdr:row>
      <xdr:rowOff>361950</xdr:rowOff>
    </xdr:from>
    <xdr:to>
      <xdr:col>4</xdr:col>
      <xdr:colOff>238125</xdr:colOff>
      <xdr:row>14</xdr:row>
      <xdr:rowOff>19050</xdr:rowOff>
    </xdr:to>
    <xdr:sp macro="" textlink="">
      <xdr:nvSpPr>
        <xdr:cNvPr id="3086" name="Line 6">
          <a:extLst>
            <a:ext uri="{FF2B5EF4-FFF2-40B4-BE49-F238E27FC236}">
              <a16:creationId xmlns:a16="http://schemas.microsoft.com/office/drawing/2014/main" id="{4A19C10F-A378-EE98-D576-B802CA04BA4E}"/>
            </a:ext>
          </a:extLst>
        </xdr:cNvPr>
        <xdr:cNvSpPr>
          <a:spLocks noChangeShapeType="1"/>
        </xdr:cNvSpPr>
      </xdr:nvSpPr>
      <xdr:spPr bwMode="auto">
        <a:xfrm>
          <a:off x="1905000" y="3629025"/>
          <a:ext cx="66675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238125</xdr:colOff>
      <xdr:row>12</xdr:row>
      <xdr:rowOff>180975</xdr:rowOff>
    </xdr:from>
    <xdr:to>
      <xdr:col>7</xdr:col>
      <xdr:colOff>38100</xdr:colOff>
      <xdr:row>14</xdr:row>
      <xdr:rowOff>85725</xdr:rowOff>
    </xdr:to>
    <xdr:sp macro="" textlink="">
      <xdr:nvSpPr>
        <xdr:cNvPr id="3087" name="Line 7">
          <a:extLst>
            <a:ext uri="{FF2B5EF4-FFF2-40B4-BE49-F238E27FC236}">
              <a16:creationId xmlns:a16="http://schemas.microsoft.com/office/drawing/2014/main" id="{6D271C38-B918-E18E-D348-AB8A3288A920}"/>
            </a:ext>
          </a:extLst>
        </xdr:cNvPr>
        <xdr:cNvSpPr>
          <a:spLocks noChangeShapeType="1"/>
        </xdr:cNvSpPr>
      </xdr:nvSpPr>
      <xdr:spPr bwMode="auto">
        <a:xfrm>
          <a:off x="2819400" y="3543300"/>
          <a:ext cx="1514475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304800</xdr:colOff>
      <xdr:row>41</xdr:row>
      <xdr:rowOff>95250</xdr:rowOff>
    </xdr:from>
    <xdr:to>
      <xdr:col>20</xdr:col>
      <xdr:colOff>304800</xdr:colOff>
      <xdr:row>45</xdr:row>
      <xdr:rowOff>76200</xdr:rowOff>
    </xdr:to>
    <xdr:sp macro="" textlink="">
      <xdr:nvSpPr>
        <xdr:cNvPr id="6" name="Text Box 17">
          <a:extLst>
            <a:ext uri="{FF2B5EF4-FFF2-40B4-BE49-F238E27FC236}">
              <a16:creationId xmlns:a16="http://schemas.microsoft.com/office/drawing/2014/main" id="{D267119F-FA52-8C3B-3B86-4334E4FA3CC7}"/>
            </a:ext>
          </a:extLst>
        </xdr:cNvPr>
        <xdr:cNvSpPr txBox="1">
          <a:spLocks noChangeArrowheads="1"/>
        </xdr:cNvSpPr>
      </xdr:nvSpPr>
      <xdr:spPr bwMode="auto">
        <a:xfrm>
          <a:off x="6667500" y="11858625"/>
          <a:ext cx="2857500" cy="742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 N corresponde à posição que seu termo ocupa na P. A., se n=10, logo é, seu décimo termo.</a:t>
          </a:r>
        </a:p>
      </xdr:txBody>
    </xdr:sp>
    <xdr:clientData/>
  </xdr:twoCellAnchor>
  <xdr:twoCellAnchor>
    <xdr:from>
      <xdr:col>13</xdr:col>
      <xdr:colOff>209550</xdr:colOff>
      <xdr:row>13</xdr:row>
      <xdr:rowOff>19050</xdr:rowOff>
    </xdr:from>
    <xdr:to>
      <xdr:col>13</xdr:col>
      <xdr:colOff>866775</xdr:colOff>
      <xdr:row>15</xdr:row>
      <xdr:rowOff>114300</xdr:rowOff>
    </xdr:to>
    <xdr:sp macro="" textlink="">
      <xdr:nvSpPr>
        <xdr:cNvPr id="3089" name="Seta para a direita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3751FC-AA2E-A404-FF2F-BCF0CE569FE8}"/>
            </a:ext>
          </a:extLst>
        </xdr:cNvPr>
        <xdr:cNvSpPr>
          <a:spLocks noChangeArrowheads="1"/>
        </xdr:cNvSpPr>
      </xdr:nvSpPr>
      <xdr:spPr bwMode="auto">
        <a:xfrm>
          <a:off x="7572375" y="3648075"/>
          <a:ext cx="657225" cy="628650"/>
        </a:xfrm>
        <a:prstGeom prst="rightArrow">
          <a:avLst>
            <a:gd name="adj1" fmla="val 50000"/>
            <a:gd name="adj2" fmla="val 49998"/>
          </a:avLst>
        </a:prstGeom>
        <a:solidFill>
          <a:srgbClr val="4F6228"/>
        </a:solidFill>
        <a:ln w="2540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19050</xdr:colOff>
      <xdr:row>13</xdr:row>
      <xdr:rowOff>38100</xdr:rowOff>
    </xdr:from>
    <xdr:to>
      <xdr:col>13</xdr:col>
      <xdr:colOff>114300</xdr:colOff>
      <xdr:row>15</xdr:row>
      <xdr:rowOff>133350</xdr:rowOff>
    </xdr:to>
    <xdr:sp macro="" textlink="">
      <xdr:nvSpPr>
        <xdr:cNvPr id="3090" name="Seta para a direita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2B1FD6-8C12-5A87-37A8-C6ABDDFEA1E9}"/>
            </a:ext>
          </a:extLst>
        </xdr:cNvPr>
        <xdr:cNvSpPr>
          <a:spLocks noChangeArrowheads="1"/>
        </xdr:cNvSpPr>
      </xdr:nvSpPr>
      <xdr:spPr bwMode="auto">
        <a:xfrm rot="10800000">
          <a:off x="6838950" y="3667125"/>
          <a:ext cx="638175" cy="628650"/>
        </a:xfrm>
        <a:prstGeom prst="rightArrow">
          <a:avLst>
            <a:gd name="adj1" fmla="val 50000"/>
            <a:gd name="adj2" fmla="val 50001"/>
          </a:avLst>
        </a:prstGeom>
        <a:solidFill>
          <a:srgbClr val="4F6228"/>
        </a:solidFill>
        <a:ln w="25400" algn="ctr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257175</xdr:colOff>
      <xdr:row>13</xdr:row>
      <xdr:rowOff>190500</xdr:rowOff>
    </xdr:from>
    <xdr:to>
      <xdr:col>24</xdr:col>
      <xdr:colOff>276225</xdr:colOff>
      <xdr:row>16</xdr:row>
      <xdr:rowOff>114300</xdr:rowOff>
    </xdr:to>
    <xdr:sp macro="" textlink="">
      <xdr:nvSpPr>
        <xdr:cNvPr id="4101" name="Seta para a direit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7AF829-1690-0FD5-B997-9AFC3C3B8812}"/>
            </a:ext>
          </a:extLst>
        </xdr:cNvPr>
        <xdr:cNvSpPr>
          <a:spLocks noChangeArrowheads="1"/>
        </xdr:cNvSpPr>
      </xdr:nvSpPr>
      <xdr:spPr bwMode="auto">
        <a:xfrm>
          <a:off x="7496175" y="3514725"/>
          <a:ext cx="619125" cy="628650"/>
        </a:xfrm>
        <a:prstGeom prst="rightArrow">
          <a:avLst>
            <a:gd name="adj1" fmla="val 50000"/>
            <a:gd name="adj2" fmla="val 50000"/>
          </a:avLst>
        </a:prstGeom>
        <a:solidFill>
          <a:srgbClr val="4F6228"/>
        </a:solidFill>
        <a:ln w="2540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209550</xdr:colOff>
      <xdr:row>13</xdr:row>
      <xdr:rowOff>200025</xdr:rowOff>
    </xdr:from>
    <xdr:to>
      <xdr:col>22</xdr:col>
      <xdr:colOff>38100</xdr:colOff>
      <xdr:row>16</xdr:row>
      <xdr:rowOff>123825</xdr:rowOff>
    </xdr:to>
    <xdr:sp macro="" textlink="">
      <xdr:nvSpPr>
        <xdr:cNvPr id="4102" name="Seta para a direit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FA837A2-FDA7-922A-9319-D52C2FC5E82C}"/>
            </a:ext>
          </a:extLst>
        </xdr:cNvPr>
        <xdr:cNvSpPr>
          <a:spLocks noChangeArrowheads="1"/>
        </xdr:cNvSpPr>
      </xdr:nvSpPr>
      <xdr:spPr bwMode="auto">
        <a:xfrm rot="10800000">
          <a:off x="6686550" y="3524250"/>
          <a:ext cx="590550" cy="628650"/>
        </a:xfrm>
        <a:prstGeom prst="rightArrow">
          <a:avLst>
            <a:gd name="adj1" fmla="val 50000"/>
            <a:gd name="adj2" fmla="val 50000"/>
          </a:avLst>
        </a:prstGeom>
        <a:solidFill>
          <a:srgbClr val="4F6228"/>
        </a:solidFill>
        <a:ln w="25400" algn="ctr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1066800</xdr:colOff>
      <xdr:row>12</xdr:row>
      <xdr:rowOff>123825</xdr:rowOff>
    </xdr:from>
    <xdr:to>
      <xdr:col>12</xdr:col>
      <xdr:colOff>1571625</xdr:colOff>
      <xdr:row>14</xdr:row>
      <xdr:rowOff>171450</xdr:rowOff>
    </xdr:to>
    <xdr:sp macro="" textlink="">
      <xdr:nvSpPr>
        <xdr:cNvPr id="5125" name="Seta para a direit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C5D10B-B959-5437-D850-749B291FFF69}"/>
            </a:ext>
          </a:extLst>
        </xdr:cNvPr>
        <xdr:cNvSpPr>
          <a:spLocks noChangeArrowheads="1"/>
        </xdr:cNvSpPr>
      </xdr:nvSpPr>
      <xdr:spPr bwMode="auto">
        <a:xfrm>
          <a:off x="7515225" y="3857625"/>
          <a:ext cx="504825" cy="552450"/>
        </a:xfrm>
        <a:prstGeom prst="rightArrow">
          <a:avLst>
            <a:gd name="adj1" fmla="val 50000"/>
            <a:gd name="adj2" fmla="val 50000"/>
          </a:avLst>
        </a:prstGeom>
        <a:solidFill>
          <a:srgbClr val="4F6228"/>
        </a:solidFill>
        <a:ln w="2540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314325</xdr:colOff>
      <xdr:row>12</xdr:row>
      <xdr:rowOff>133350</xdr:rowOff>
    </xdr:from>
    <xdr:to>
      <xdr:col>12</xdr:col>
      <xdr:colOff>828675</xdr:colOff>
      <xdr:row>14</xdr:row>
      <xdr:rowOff>180975</xdr:rowOff>
    </xdr:to>
    <xdr:sp macro="" textlink="">
      <xdr:nvSpPr>
        <xdr:cNvPr id="5126" name="Seta para a direit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71D934D-32A0-D066-042D-1A3F4F13007E}"/>
            </a:ext>
          </a:extLst>
        </xdr:cNvPr>
        <xdr:cNvSpPr>
          <a:spLocks noChangeArrowheads="1"/>
        </xdr:cNvSpPr>
      </xdr:nvSpPr>
      <xdr:spPr bwMode="auto">
        <a:xfrm rot="10800000">
          <a:off x="6762750" y="3867150"/>
          <a:ext cx="514350" cy="552450"/>
        </a:xfrm>
        <a:prstGeom prst="rightArrow">
          <a:avLst>
            <a:gd name="adj1" fmla="val 50000"/>
            <a:gd name="adj2" fmla="val 50000"/>
          </a:avLst>
        </a:prstGeom>
        <a:solidFill>
          <a:srgbClr val="4F6228"/>
        </a:solidFill>
        <a:ln w="25400" algn="ctr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2</xdr:row>
      <xdr:rowOff>342900</xdr:rowOff>
    </xdr:from>
    <xdr:to>
      <xdr:col>4</xdr:col>
      <xdr:colOff>333375</xdr:colOff>
      <xdr:row>4</xdr:row>
      <xdr:rowOff>57150</xdr:rowOff>
    </xdr:to>
    <xdr:sp macro="" textlink="">
      <xdr:nvSpPr>
        <xdr:cNvPr id="6157" name="Line 2">
          <a:extLst>
            <a:ext uri="{FF2B5EF4-FFF2-40B4-BE49-F238E27FC236}">
              <a16:creationId xmlns:a16="http://schemas.microsoft.com/office/drawing/2014/main" id="{7337177F-87D0-9ED9-164D-5292974C8FA5}"/>
            </a:ext>
          </a:extLst>
        </xdr:cNvPr>
        <xdr:cNvSpPr>
          <a:spLocks noChangeShapeType="1"/>
        </xdr:cNvSpPr>
      </xdr:nvSpPr>
      <xdr:spPr bwMode="auto">
        <a:xfrm flipH="1">
          <a:off x="2466975" y="742950"/>
          <a:ext cx="15240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104775</xdr:colOff>
      <xdr:row>2</xdr:row>
      <xdr:rowOff>257175</xdr:rowOff>
    </xdr:from>
    <xdr:to>
      <xdr:col>6</xdr:col>
      <xdr:colOff>152400</xdr:colOff>
      <xdr:row>6</xdr:row>
      <xdr:rowOff>38100</xdr:rowOff>
    </xdr:to>
    <xdr:sp macro="" textlink="">
      <xdr:nvSpPr>
        <xdr:cNvPr id="6158" name="Line 3">
          <a:extLst>
            <a:ext uri="{FF2B5EF4-FFF2-40B4-BE49-F238E27FC236}">
              <a16:creationId xmlns:a16="http://schemas.microsoft.com/office/drawing/2014/main" id="{F0DD7F51-922C-1640-077F-43D41DA30E56}"/>
            </a:ext>
          </a:extLst>
        </xdr:cNvPr>
        <xdr:cNvSpPr>
          <a:spLocks noChangeShapeType="1"/>
        </xdr:cNvSpPr>
      </xdr:nvSpPr>
      <xdr:spPr bwMode="auto">
        <a:xfrm flipH="1">
          <a:off x="3667125" y="723900"/>
          <a:ext cx="47625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2</xdr:row>
      <xdr:rowOff>304800</xdr:rowOff>
    </xdr:from>
    <xdr:to>
      <xdr:col>7</xdr:col>
      <xdr:colOff>76200</xdr:colOff>
      <xdr:row>3</xdr:row>
      <xdr:rowOff>276225</xdr:rowOff>
    </xdr:to>
    <xdr:sp macro="" textlink="">
      <xdr:nvSpPr>
        <xdr:cNvPr id="6159" name="Line 4">
          <a:extLst>
            <a:ext uri="{FF2B5EF4-FFF2-40B4-BE49-F238E27FC236}">
              <a16:creationId xmlns:a16="http://schemas.microsoft.com/office/drawing/2014/main" id="{DAD3065B-DC44-4C34-22E2-E638816178D1}"/>
            </a:ext>
          </a:extLst>
        </xdr:cNvPr>
        <xdr:cNvSpPr>
          <a:spLocks noChangeShapeType="1"/>
        </xdr:cNvSpPr>
      </xdr:nvSpPr>
      <xdr:spPr bwMode="auto">
        <a:xfrm>
          <a:off x="4095750" y="742950"/>
          <a:ext cx="161925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257175</xdr:colOff>
      <xdr:row>2</xdr:row>
      <xdr:rowOff>333375</xdr:rowOff>
    </xdr:from>
    <xdr:to>
      <xdr:col>5</xdr:col>
      <xdr:colOff>161925</xdr:colOff>
      <xdr:row>6</xdr:row>
      <xdr:rowOff>19050</xdr:rowOff>
    </xdr:to>
    <xdr:sp macro="" textlink="">
      <xdr:nvSpPr>
        <xdr:cNvPr id="6160" name="Line 5">
          <a:extLst>
            <a:ext uri="{FF2B5EF4-FFF2-40B4-BE49-F238E27FC236}">
              <a16:creationId xmlns:a16="http://schemas.microsoft.com/office/drawing/2014/main" id="{B411B683-6592-20BE-6CC6-4C24AC059513}"/>
            </a:ext>
          </a:extLst>
        </xdr:cNvPr>
        <xdr:cNvSpPr>
          <a:spLocks noChangeShapeType="1"/>
        </xdr:cNvSpPr>
      </xdr:nvSpPr>
      <xdr:spPr bwMode="auto">
        <a:xfrm flipH="1">
          <a:off x="2543175" y="742950"/>
          <a:ext cx="57150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704850</xdr:colOff>
      <xdr:row>16</xdr:row>
      <xdr:rowOff>219075</xdr:rowOff>
    </xdr:from>
    <xdr:to>
      <xdr:col>12</xdr:col>
      <xdr:colOff>1323975</xdr:colOff>
      <xdr:row>18</xdr:row>
      <xdr:rowOff>209550</xdr:rowOff>
    </xdr:to>
    <xdr:sp macro="" textlink="">
      <xdr:nvSpPr>
        <xdr:cNvPr id="6161" name="Seta para a direita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9D5B88-B45D-0532-64F1-FAE658551DA6}"/>
            </a:ext>
          </a:extLst>
        </xdr:cNvPr>
        <xdr:cNvSpPr>
          <a:spLocks noChangeArrowheads="1"/>
        </xdr:cNvSpPr>
      </xdr:nvSpPr>
      <xdr:spPr bwMode="auto">
        <a:xfrm>
          <a:off x="7981950" y="3924300"/>
          <a:ext cx="619125" cy="561975"/>
        </a:xfrm>
        <a:prstGeom prst="rightArrow">
          <a:avLst>
            <a:gd name="adj1" fmla="val 50000"/>
            <a:gd name="adj2" fmla="val 50000"/>
          </a:avLst>
        </a:prstGeom>
        <a:solidFill>
          <a:srgbClr val="4F6228"/>
        </a:solidFill>
        <a:ln w="2540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19050</xdr:colOff>
      <xdr:row>16</xdr:row>
      <xdr:rowOff>219075</xdr:rowOff>
    </xdr:from>
    <xdr:to>
      <xdr:col>12</xdr:col>
      <xdr:colOff>609600</xdr:colOff>
      <xdr:row>18</xdr:row>
      <xdr:rowOff>228600</xdr:rowOff>
    </xdr:to>
    <xdr:sp macro="" textlink="">
      <xdr:nvSpPr>
        <xdr:cNvPr id="6162" name="Seta para a direita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34944FE-21E1-5897-33FD-19BD181266D7}"/>
            </a:ext>
          </a:extLst>
        </xdr:cNvPr>
        <xdr:cNvSpPr>
          <a:spLocks noChangeArrowheads="1"/>
        </xdr:cNvSpPr>
      </xdr:nvSpPr>
      <xdr:spPr bwMode="auto">
        <a:xfrm rot="10800000">
          <a:off x="7296150" y="3924300"/>
          <a:ext cx="590550" cy="581025"/>
        </a:xfrm>
        <a:prstGeom prst="rightArrow">
          <a:avLst>
            <a:gd name="adj1" fmla="val 50000"/>
            <a:gd name="adj2" fmla="val 50001"/>
          </a:avLst>
        </a:prstGeom>
        <a:solidFill>
          <a:srgbClr val="4F6228"/>
        </a:solidFill>
        <a:ln w="25400" algn="ctr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552449</xdr:colOff>
      <xdr:row>18</xdr:row>
      <xdr:rowOff>28575</xdr:rowOff>
    </xdr:from>
    <xdr:to>
      <xdr:col>16</xdr:col>
      <xdr:colOff>485774</xdr:colOff>
      <xdr:row>20</xdr:row>
      <xdr:rowOff>19050</xdr:rowOff>
    </xdr:to>
    <xdr:sp macro="" textlink="">
      <xdr:nvSpPr>
        <xdr:cNvPr id="3" name="Seta para a direit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71CAC6-0F08-0D4C-49AF-1527365AE90C}"/>
            </a:ext>
          </a:extLst>
        </xdr:cNvPr>
        <xdr:cNvSpPr/>
      </xdr:nvSpPr>
      <xdr:spPr>
        <a:xfrm>
          <a:off x="8896349" y="3895725"/>
          <a:ext cx="542925" cy="504825"/>
        </a:xfrm>
        <a:prstGeom prst="rightArrow">
          <a:avLst/>
        </a:prstGeom>
        <a:solidFill>
          <a:schemeClr val="accent3">
            <a:lumMod val="50000"/>
            <a:alpha val="77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13</xdr:col>
      <xdr:colOff>581025</xdr:colOff>
      <xdr:row>18</xdr:row>
      <xdr:rowOff>19050</xdr:rowOff>
    </xdr:from>
    <xdr:to>
      <xdr:col>15</xdr:col>
      <xdr:colOff>352425</xdr:colOff>
      <xdr:row>20</xdr:row>
      <xdr:rowOff>28575</xdr:rowOff>
    </xdr:to>
    <xdr:sp macro="" textlink="">
      <xdr:nvSpPr>
        <xdr:cNvPr id="7176" name="Seta para a direit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F11F26A-8603-D8AD-0EC1-A2DCCE361573}"/>
            </a:ext>
          </a:extLst>
        </xdr:cNvPr>
        <xdr:cNvSpPr>
          <a:spLocks noChangeArrowheads="1"/>
        </xdr:cNvSpPr>
      </xdr:nvSpPr>
      <xdr:spPr bwMode="auto">
        <a:xfrm rot="10800000">
          <a:off x="8058150" y="3886200"/>
          <a:ext cx="638175" cy="523875"/>
        </a:xfrm>
        <a:prstGeom prst="rightArrow">
          <a:avLst>
            <a:gd name="adj1" fmla="val 50000"/>
            <a:gd name="adj2" fmla="val 50002"/>
          </a:avLst>
        </a:prstGeom>
        <a:solidFill>
          <a:srgbClr val="4F6228">
            <a:alpha val="72940"/>
          </a:srgbClr>
        </a:solidFill>
        <a:ln w="25400" algn="ctr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447675</xdr:colOff>
      <xdr:row>2</xdr:row>
      <xdr:rowOff>142876</xdr:rowOff>
    </xdr:from>
    <xdr:to>
      <xdr:col>7</xdr:col>
      <xdr:colOff>381000</xdr:colOff>
      <xdr:row>7</xdr:row>
      <xdr:rowOff>5354</xdr:rowOff>
    </xdr:to>
    <xdr:pic>
      <xdr:nvPicPr>
        <xdr:cNvPr id="8197" name="Picture 2">
          <a:extLst>
            <a:ext uri="{FF2B5EF4-FFF2-40B4-BE49-F238E27FC236}">
              <a16:creationId xmlns:a16="http://schemas.microsoft.com/office/drawing/2014/main" id="{C9A9381B-2488-BF1C-5F55-C492C1EC3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423" t="44444" r="29485" b="15508"/>
        <a:stretch>
          <a:fillRect/>
        </a:stretch>
      </xdr:blipFill>
      <xdr:spPr bwMode="auto">
        <a:xfrm>
          <a:off x="2819400" y="752476"/>
          <a:ext cx="1133475" cy="81497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142875</xdr:colOff>
      <xdr:row>18</xdr:row>
      <xdr:rowOff>38100</xdr:rowOff>
    </xdr:from>
    <xdr:to>
      <xdr:col>2</xdr:col>
      <xdr:colOff>333375</xdr:colOff>
      <xdr:row>21</xdr:row>
      <xdr:rowOff>95250</xdr:rowOff>
    </xdr:to>
    <xdr:sp macro="" textlink="">
      <xdr:nvSpPr>
        <xdr:cNvPr id="8198" name="Seta para a direit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8BC1791-0EE9-47B0-49D4-5EF7DD4A601D}"/>
            </a:ext>
          </a:extLst>
        </xdr:cNvPr>
        <xdr:cNvSpPr>
          <a:spLocks noChangeArrowheads="1"/>
        </xdr:cNvSpPr>
      </xdr:nvSpPr>
      <xdr:spPr bwMode="auto">
        <a:xfrm rot="10800000">
          <a:off x="361950" y="3705225"/>
          <a:ext cx="542925" cy="628650"/>
        </a:xfrm>
        <a:prstGeom prst="rightArrow">
          <a:avLst>
            <a:gd name="adj1" fmla="val 50000"/>
            <a:gd name="adj2" fmla="val 50000"/>
          </a:avLst>
        </a:prstGeom>
        <a:solidFill>
          <a:srgbClr val="4F6228"/>
        </a:solidFill>
        <a:ln w="25400" algn="ctr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mailto:diego.aluisio@ig.com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P11" sqref="P11"/>
    </sheetView>
  </sheetViews>
  <sheetFormatPr defaultRowHeight="12.75" x14ac:dyDescent="0.2"/>
  <cols>
    <col min="1" max="16384" width="9.140625" style="147"/>
  </cols>
  <sheetData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74"/>
  <sheetViews>
    <sheetView workbookViewId="0">
      <selection activeCell="Y11" sqref="Y11"/>
    </sheetView>
  </sheetViews>
  <sheetFormatPr defaultRowHeight="24.75" customHeight="1" x14ac:dyDescent="0.2"/>
  <cols>
    <col min="1" max="1" width="2.5703125" style="2" customWidth="1"/>
    <col min="2" max="2" width="9.85546875" style="3" customWidth="1"/>
    <col min="3" max="3" width="13.5703125" style="3" customWidth="1"/>
    <col min="4" max="4" width="10.7109375" style="3" customWidth="1"/>
    <col min="5" max="5" width="8.7109375" style="3" customWidth="1"/>
    <col min="6" max="6" width="9.7109375" style="3" customWidth="1"/>
    <col min="7" max="7" width="8.42578125" style="3" customWidth="1"/>
    <col min="8" max="8" width="7.7109375" style="3" customWidth="1"/>
    <col min="9" max="9" width="1.7109375" style="3" customWidth="1"/>
    <col min="10" max="10" width="1.85546875" style="3" customWidth="1"/>
    <col min="11" max="11" width="7.5703125" style="3" customWidth="1"/>
    <col min="12" max="12" width="1.42578125" style="3" customWidth="1"/>
    <col min="13" max="13" width="5.7109375" style="3" customWidth="1"/>
    <col min="14" max="14" width="1.85546875" style="3" customWidth="1"/>
    <col min="15" max="15" width="7.7109375" style="3" customWidth="1"/>
    <col min="16" max="16" width="3.85546875" style="3" customWidth="1"/>
    <col min="17" max="17" width="10.42578125" style="2" customWidth="1"/>
    <col min="18" max="18" width="2.140625" style="14" customWidth="1"/>
    <col min="19" max="19" width="8.5703125" style="15" customWidth="1"/>
    <col min="20" max="20" width="10.7109375" style="15" customWidth="1"/>
    <col min="21" max="21" width="11" style="15" customWidth="1"/>
    <col min="22" max="29" width="9.140625" style="15"/>
    <col min="30" max="33" width="9.140625" style="13"/>
    <col min="34" max="16384" width="9.140625" style="3"/>
  </cols>
  <sheetData>
    <row r="1" spans="1:54" ht="17.25" customHeight="1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T1" s="128" t="s">
        <v>113</v>
      </c>
      <c r="U1" s="128" t="s">
        <v>114</v>
      </c>
    </row>
    <row r="2" spans="1:54" ht="24.75" customHeight="1" thickBot="1" x14ac:dyDescent="0.25">
      <c r="A2" s="14"/>
      <c r="B2" s="99" t="s">
        <v>46</v>
      </c>
      <c r="C2" s="100"/>
      <c r="D2" s="101"/>
      <c r="E2" s="101"/>
      <c r="F2" s="101"/>
      <c r="G2" s="149"/>
      <c r="H2" s="149"/>
      <c r="I2" s="149"/>
      <c r="J2" s="149"/>
      <c r="K2" s="149"/>
      <c r="L2" s="102"/>
      <c r="M2" s="100"/>
      <c r="N2" s="100"/>
      <c r="O2" s="100"/>
      <c r="P2" s="100"/>
      <c r="Q2" s="127" t="str">
        <f>CONCATENATE(E9,"+7x",G9)</f>
        <v>2+7x8</v>
      </c>
      <c r="T2" s="129">
        <f>1</f>
        <v>1</v>
      </c>
      <c r="U2" s="130">
        <f>E9</f>
        <v>2</v>
      </c>
      <c r="AD2" s="15"/>
      <c r="AE2" s="15"/>
      <c r="AF2" s="15"/>
      <c r="AG2" s="15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ht="24.75" customHeight="1" thickBot="1" x14ac:dyDescent="0.3">
      <c r="A3" s="14"/>
      <c r="B3" s="103" t="s">
        <v>4</v>
      </c>
      <c r="C3" s="104" t="s">
        <v>1</v>
      </c>
      <c r="D3" s="9" t="s">
        <v>21</v>
      </c>
      <c r="E3" s="10"/>
      <c r="F3" s="12"/>
      <c r="G3" s="12"/>
      <c r="H3" s="12"/>
      <c r="I3" s="17"/>
      <c r="J3" s="17"/>
      <c r="K3" s="17"/>
      <c r="L3" s="17"/>
      <c r="M3" s="17"/>
      <c r="N3" s="17"/>
      <c r="O3" s="17"/>
      <c r="P3" s="17"/>
      <c r="Q3" s="100"/>
      <c r="T3" s="129">
        <f>T2+1</f>
        <v>2</v>
      </c>
      <c r="U3" s="130">
        <f t="shared" ref="U3:U9" si="0">U2+G$9</f>
        <v>10</v>
      </c>
      <c r="AD3" s="15"/>
      <c r="AE3" s="15"/>
      <c r="AF3" s="15"/>
      <c r="AG3" s="15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ht="24.75" customHeight="1" x14ac:dyDescent="0.2">
      <c r="A4" s="14"/>
      <c r="B4" s="11" t="s">
        <v>2</v>
      </c>
      <c r="C4" s="100"/>
      <c r="D4" s="100"/>
      <c r="E4" s="100"/>
      <c r="F4" s="100"/>
      <c r="G4" s="12"/>
      <c r="H4" s="12"/>
      <c r="I4" s="12"/>
      <c r="J4" s="12"/>
      <c r="K4" s="12"/>
      <c r="L4" s="12"/>
      <c r="M4" s="12"/>
      <c r="N4" s="12"/>
      <c r="O4" s="12"/>
      <c r="P4" s="98"/>
      <c r="Q4" s="100"/>
      <c r="T4" s="129">
        <f t="shared" ref="T4:T9" si="1">T3+1</f>
        <v>3</v>
      </c>
      <c r="U4" s="130">
        <f t="shared" si="0"/>
        <v>18</v>
      </c>
      <c r="AD4" s="15"/>
      <c r="AE4" s="15"/>
      <c r="AF4" s="15"/>
      <c r="AG4" s="15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4" ht="24.75" customHeight="1" x14ac:dyDescent="0.25">
      <c r="A5" s="14"/>
      <c r="B5" s="131" t="s">
        <v>33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98"/>
      <c r="Q5" s="100"/>
      <c r="T5" s="129">
        <f t="shared" si="1"/>
        <v>4</v>
      </c>
      <c r="U5" s="130">
        <f t="shared" si="0"/>
        <v>26</v>
      </c>
      <c r="AD5" s="15"/>
      <c r="AE5" s="15"/>
      <c r="AF5" s="15"/>
      <c r="AG5" s="15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</row>
    <row r="6" spans="1:54" s="2" customFormat="1" ht="15.75" customHeight="1" x14ac:dyDescent="0.2">
      <c r="A6" s="14"/>
      <c r="B6" s="17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4"/>
      <c r="S6" s="15"/>
      <c r="T6" s="129">
        <f t="shared" si="1"/>
        <v>5</v>
      </c>
      <c r="U6" s="130">
        <f t="shared" si="0"/>
        <v>34</v>
      </c>
      <c r="V6" s="15"/>
      <c r="W6" s="15"/>
      <c r="X6" s="15"/>
      <c r="Y6" s="15"/>
      <c r="Z6" s="15"/>
      <c r="AA6" s="15"/>
      <c r="AB6" s="15"/>
      <c r="AC6" s="15"/>
      <c r="AD6" s="13"/>
      <c r="AE6" s="13"/>
      <c r="AF6" s="13"/>
      <c r="AG6" s="13"/>
    </row>
    <row r="7" spans="1:54" ht="33.75" customHeight="1" x14ac:dyDescent="0.2">
      <c r="A7" s="14"/>
      <c r="B7" s="150" t="s">
        <v>44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00"/>
      <c r="T7" s="129">
        <f t="shared" si="1"/>
        <v>6</v>
      </c>
      <c r="U7" s="130">
        <f t="shared" si="0"/>
        <v>42</v>
      </c>
      <c r="AD7" s="15"/>
      <c r="AE7" s="15"/>
      <c r="AF7" s="15"/>
      <c r="AG7" s="15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</row>
    <row r="8" spans="1:54" ht="18" customHeight="1" thickBot="1" x14ac:dyDescent="0.25">
      <c r="A8" s="14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T8" s="129">
        <f t="shared" si="1"/>
        <v>7</v>
      </c>
      <c r="U8" s="130">
        <f t="shared" si="0"/>
        <v>50</v>
      </c>
      <c r="AD8" s="15"/>
      <c r="AE8" s="15"/>
      <c r="AF8" s="15"/>
      <c r="AG8" s="15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 ht="20.25" customHeight="1" thickBot="1" x14ac:dyDescent="0.3">
      <c r="A9" s="14"/>
      <c r="B9" s="100" t="s">
        <v>24</v>
      </c>
      <c r="C9" s="100"/>
      <c r="D9" s="100"/>
      <c r="E9" s="16">
        <v>2</v>
      </c>
      <c r="F9" s="100" t="s">
        <v>32</v>
      </c>
      <c r="G9" s="16">
        <v>8</v>
      </c>
      <c r="H9" s="100" t="s">
        <v>48</v>
      </c>
      <c r="I9" s="100"/>
      <c r="J9" s="100"/>
      <c r="K9" s="100"/>
      <c r="L9" s="100"/>
      <c r="M9" s="100"/>
      <c r="N9" s="100"/>
      <c r="O9" s="100"/>
      <c r="P9" s="100"/>
      <c r="Q9" s="100"/>
      <c r="T9" s="129">
        <f t="shared" si="1"/>
        <v>8</v>
      </c>
      <c r="U9" s="130">
        <f t="shared" si="0"/>
        <v>58</v>
      </c>
      <c r="AD9" s="15"/>
      <c r="AE9" s="15"/>
      <c r="AF9" s="15"/>
      <c r="AG9" s="15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1:54" ht="24.75" customHeight="1" thickBot="1" x14ac:dyDescent="0.4">
      <c r="A10" s="14"/>
      <c r="B10" s="100"/>
      <c r="C10" s="105" t="str">
        <f>CONCATENATE("(",E9,",     ",E9+G9,",     ",E9+2*G9,",       ",E9+3*G9,",     ",E9+4*G9,",     ",E9+5*G9,",     ",E9+6*G9,",   ",)</f>
        <v xml:space="preserve">(2,     10,     18,       26,     34,     42,     50,   </v>
      </c>
      <c r="D10" s="106"/>
      <c r="E10" s="106"/>
      <c r="F10" s="106"/>
      <c r="G10" s="100"/>
      <c r="H10" s="100"/>
      <c r="I10" s="100"/>
      <c r="J10" s="100"/>
      <c r="K10" s="16" t="s">
        <v>41</v>
      </c>
      <c r="L10" s="100" t="s">
        <v>11</v>
      </c>
      <c r="M10" s="107" t="s">
        <v>47</v>
      </c>
      <c r="N10" s="108"/>
      <c r="O10" s="108"/>
      <c r="P10" s="108"/>
      <c r="Q10" s="100"/>
      <c r="AD10" s="15"/>
      <c r="AE10" s="15"/>
      <c r="AF10" s="15"/>
      <c r="AG10" s="15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spans="1:54" ht="24.75" customHeight="1" x14ac:dyDescent="0.2">
      <c r="A11" s="14"/>
      <c r="B11" s="100"/>
      <c r="C11" s="100"/>
      <c r="D11" s="100"/>
      <c r="E11" s="100"/>
      <c r="F11" s="100"/>
      <c r="G11" s="100"/>
      <c r="H11" s="100"/>
      <c r="I11" s="100"/>
      <c r="J11" s="100"/>
      <c r="K11" s="109"/>
      <c r="L11" s="100"/>
      <c r="M11" s="100" t="str">
        <f>IF(K10=E9+7*G9,"Muito bem!","")</f>
        <v/>
      </c>
      <c r="N11" s="100"/>
      <c r="O11" s="100"/>
      <c r="P11" s="100"/>
      <c r="Q11" s="100"/>
      <c r="AD11" s="15"/>
      <c r="AE11" s="15"/>
      <c r="AF11" s="15"/>
      <c r="AG11" s="15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 spans="1:54" ht="24.75" customHeight="1" x14ac:dyDescent="0.2">
      <c r="A12" s="14"/>
      <c r="B12" s="110" t="s">
        <v>17</v>
      </c>
      <c r="C12" s="111" t="s">
        <v>25</v>
      </c>
      <c r="D12" s="112" t="s">
        <v>26</v>
      </c>
      <c r="E12" s="113" t="s">
        <v>27</v>
      </c>
      <c r="F12" s="114" t="s">
        <v>28</v>
      </c>
      <c r="G12" s="115" t="s">
        <v>29</v>
      </c>
      <c r="H12" s="116" t="s">
        <v>30</v>
      </c>
      <c r="I12" s="100"/>
      <c r="J12" s="100"/>
      <c r="K12" s="117" t="s">
        <v>42</v>
      </c>
      <c r="L12" s="100"/>
      <c r="M12" s="109"/>
      <c r="N12" s="100"/>
      <c r="O12" s="100"/>
      <c r="P12" s="100"/>
      <c r="Q12" s="100"/>
      <c r="AD12" s="15"/>
      <c r="AE12" s="15"/>
      <c r="AF12" s="15"/>
      <c r="AG12" s="15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ht="28.5" customHeight="1" x14ac:dyDescent="0.35">
      <c r="A13" s="14"/>
      <c r="B13" s="118" t="s">
        <v>35</v>
      </c>
      <c r="C13" s="119" t="s">
        <v>36</v>
      </c>
      <c r="D13" s="120" t="s">
        <v>37</v>
      </c>
      <c r="E13" s="121" t="s">
        <v>38</v>
      </c>
      <c r="F13" s="122" t="s">
        <v>39</v>
      </c>
      <c r="G13" s="123" t="s">
        <v>34</v>
      </c>
      <c r="H13" s="124" t="s">
        <v>40</v>
      </c>
      <c r="I13" s="100"/>
      <c r="J13" s="100"/>
      <c r="K13" s="125" t="s">
        <v>43</v>
      </c>
      <c r="L13" s="100"/>
      <c r="M13" s="109"/>
      <c r="N13" s="100"/>
      <c r="O13" s="100"/>
      <c r="P13" s="100"/>
      <c r="Q13" s="100"/>
      <c r="AD13" s="15"/>
      <c r="AE13" s="15"/>
      <c r="AF13" s="15"/>
      <c r="AG13" s="15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ht="24.75" customHeight="1" x14ac:dyDescent="0.25">
      <c r="A14" s="14"/>
      <c r="B14" s="126">
        <f>E9</f>
        <v>2</v>
      </c>
      <c r="C14" s="119" t="str">
        <f>CONCATENATE(B14,"+",$G$9)</f>
        <v>2+8</v>
      </c>
      <c r="D14" s="120" t="str">
        <f>CONCATENATE($E$9+$G$9,"+",$G$9)</f>
        <v>10+8</v>
      </c>
      <c r="E14" s="121" t="str">
        <f>CONCATENATE($E$9+2*$G$9,"+",$G$9)</f>
        <v>18+8</v>
      </c>
      <c r="F14" s="122" t="str">
        <f>CONCATENATE($E$9+3*$G$9,"+",$G$9)</f>
        <v>26+8</v>
      </c>
      <c r="G14" s="123" t="str">
        <f>CONCATENATE($E$9+4*$G$9,"+",$G$9)</f>
        <v>34+8</v>
      </c>
      <c r="H14" s="124" t="str">
        <f>CONCATENATE($E$9+5*$G$9,"+",$G$9)</f>
        <v>42+8</v>
      </c>
      <c r="I14" s="126"/>
      <c r="J14" s="126"/>
      <c r="K14" s="125" t="str">
        <f>CONCATENATE($E$9+6*$G$9,"+",$G$9)</f>
        <v>50+8</v>
      </c>
      <c r="L14" s="126"/>
      <c r="M14" s="126"/>
      <c r="N14" s="126"/>
      <c r="O14" s="126"/>
      <c r="P14" s="126"/>
      <c r="Q14" s="100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</row>
    <row r="15" spans="1:54" s="2" customFormat="1" ht="32.25" customHeight="1" x14ac:dyDescent="0.2">
      <c r="A15" s="14"/>
      <c r="B15" s="132" t="str">
        <f>CONCATENATE(E9)</f>
        <v>2</v>
      </c>
      <c r="C15" s="135" t="str">
        <f>CONCATENATE(E9,"+1x",G9)</f>
        <v>2+1x8</v>
      </c>
      <c r="D15" s="136" t="str">
        <f>CONCATENATE(E9,"+2x",G9)</f>
        <v>2+2x8</v>
      </c>
      <c r="E15" s="137" t="str">
        <f>CONCATENATE(E9,"+3x",G9)</f>
        <v>2+3x8</v>
      </c>
      <c r="F15" s="138" t="str">
        <f>CONCATENATE(E9,"+4x",G9)</f>
        <v>2+4x8</v>
      </c>
      <c r="G15" s="139" t="str">
        <f>CONCATENATE(E9,"+5x",G9)</f>
        <v>2+5x8</v>
      </c>
      <c r="H15" s="140" t="str">
        <f>CONCATENATE(E9,"+6x",G9)</f>
        <v>2+6x8</v>
      </c>
      <c r="I15" s="141"/>
      <c r="J15" s="141"/>
      <c r="K15" s="141" t="str">
        <f>CONCATENATE(E9,"+7x",G9)</f>
        <v>2+7x8</v>
      </c>
      <c r="L15" s="133"/>
      <c r="M15" s="126"/>
      <c r="N15" s="126"/>
      <c r="O15" s="126"/>
      <c r="P15" s="126"/>
      <c r="Q15" s="100"/>
      <c r="R15" s="14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3"/>
      <c r="AE15" s="13"/>
      <c r="AF15" s="13"/>
      <c r="AG15" s="13"/>
    </row>
    <row r="16" spans="1:54" ht="17.25" customHeight="1" x14ac:dyDescent="0.2">
      <c r="A16" s="14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4"/>
      <c r="M16" s="14"/>
      <c r="N16" s="14"/>
      <c r="O16" s="14"/>
      <c r="P16" s="14"/>
      <c r="Q16" s="14"/>
      <c r="AD16" s="15"/>
      <c r="AE16" s="15"/>
      <c r="AF16" s="15"/>
      <c r="AG16" s="15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</row>
    <row r="17" spans="1:33" s="2" customFormat="1" ht="24.75" customHeight="1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3"/>
      <c r="AE17" s="13"/>
      <c r="AF17" s="13"/>
      <c r="AG17" s="13"/>
    </row>
    <row r="18" spans="1:33" s="2" customFormat="1" ht="24.75" customHeight="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3"/>
      <c r="AE18" s="13"/>
      <c r="AF18" s="13"/>
      <c r="AG18" s="13"/>
    </row>
    <row r="19" spans="1:33" s="2" customFormat="1" ht="24.75" customHeight="1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3"/>
      <c r="AE19" s="13"/>
      <c r="AF19" s="13"/>
      <c r="AG19" s="13"/>
    </row>
    <row r="20" spans="1:33" s="2" customFormat="1" ht="24.75" customHeight="1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3"/>
      <c r="AE20" s="13"/>
      <c r="AF20" s="13"/>
      <c r="AG20" s="13"/>
    </row>
    <row r="21" spans="1:33" s="2" customFormat="1" ht="24.75" customHeight="1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3"/>
      <c r="AE21" s="13"/>
      <c r="AF21" s="13"/>
      <c r="AG21" s="13"/>
    </row>
    <row r="22" spans="1:33" s="2" customFormat="1" ht="24.75" customHeight="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3"/>
      <c r="AE22" s="13"/>
      <c r="AF22" s="13"/>
      <c r="AG22" s="13"/>
    </row>
    <row r="23" spans="1:33" s="2" customFormat="1" ht="24.75" customHeight="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3"/>
      <c r="AE23" s="13"/>
      <c r="AF23" s="13"/>
      <c r="AG23" s="13"/>
    </row>
    <row r="24" spans="1:33" s="2" customFormat="1" ht="24.75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3"/>
      <c r="AE24" s="13"/>
      <c r="AF24" s="13"/>
      <c r="AG24" s="13"/>
    </row>
    <row r="25" spans="1:33" s="2" customFormat="1" ht="24.75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3"/>
      <c r="AE25" s="13"/>
      <c r="AF25" s="13"/>
      <c r="AG25" s="13"/>
    </row>
    <row r="26" spans="1:33" s="2" customFormat="1" ht="24.75" customHeight="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3"/>
      <c r="AE26" s="13"/>
      <c r="AF26" s="13"/>
      <c r="AG26" s="13"/>
    </row>
    <row r="27" spans="1:33" s="2" customFormat="1" ht="24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3"/>
      <c r="AE27" s="13"/>
      <c r="AF27" s="13"/>
      <c r="AG27" s="13"/>
    </row>
    <row r="28" spans="1:33" s="2" customFormat="1" ht="24.7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3"/>
      <c r="AE28" s="13"/>
      <c r="AF28" s="13"/>
      <c r="AG28" s="13"/>
    </row>
    <row r="29" spans="1:33" s="2" customFormat="1" ht="24.75" customHeight="1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3"/>
      <c r="AE29" s="13"/>
      <c r="AF29" s="13"/>
      <c r="AG29" s="13"/>
    </row>
    <row r="30" spans="1:33" s="2" customFormat="1" ht="24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3"/>
      <c r="AE30" s="13"/>
      <c r="AF30" s="13"/>
      <c r="AG30" s="13"/>
    </row>
    <row r="31" spans="1:33" s="2" customFormat="1" ht="24.75" customHeight="1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3"/>
      <c r="AE31" s="13"/>
      <c r="AF31" s="13"/>
      <c r="AG31" s="13"/>
    </row>
    <row r="32" spans="1:33" s="2" customFormat="1" ht="24.75" customHeight="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3"/>
      <c r="AE32" s="13"/>
      <c r="AF32" s="13"/>
      <c r="AG32" s="13"/>
    </row>
    <row r="33" spans="1:54" s="2" customFormat="1" ht="24.7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3"/>
      <c r="AE33" s="13"/>
      <c r="AF33" s="13"/>
      <c r="AG33" s="13"/>
    </row>
    <row r="34" spans="1:54" s="2" customFormat="1" ht="24.75" customHeight="1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3"/>
      <c r="AE34" s="13"/>
      <c r="AF34" s="13"/>
      <c r="AG34" s="13"/>
    </row>
    <row r="35" spans="1:54" s="2" customFormat="1" ht="24.75" customHeight="1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3"/>
      <c r="AE35" s="13"/>
      <c r="AF35" s="13"/>
      <c r="AG35" s="13"/>
    </row>
    <row r="36" spans="1:54" ht="24.75" customHeight="1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AE36" s="15"/>
      <c r="AF36" s="15"/>
      <c r="AG36" s="15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</row>
    <row r="37" spans="1:54" ht="24.75" customHeight="1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AE37" s="15"/>
      <c r="AF37" s="15"/>
      <c r="AG37" s="15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</row>
    <row r="38" spans="1:54" ht="24.75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AE38" s="15"/>
      <c r="AF38" s="15"/>
      <c r="AG38" s="15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</row>
    <row r="39" spans="1:54" ht="24.75" customHeight="1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AE39" s="15"/>
      <c r="AF39" s="15"/>
      <c r="AG39" s="15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</row>
    <row r="40" spans="1:54" ht="24.75" customHeight="1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AE40" s="15"/>
      <c r="AF40" s="15"/>
      <c r="AG40" s="15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</row>
    <row r="41" spans="1:54" ht="24.75" customHeight="1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AE41" s="15"/>
      <c r="AF41" s="15"/>
      <c r="AG41" s="15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</row>
    <row r="42" spans="1:54" ht="24.75" customHeight="1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AE42" s="15"/>
      <c r="AF42" s="15"/>
      <c r="AG42" s="15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</row>
    <row r="43" spans="1:54" ht="24.75" customHeight="1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AE43" s="15"/>
      <c r="AF43" s="15"/>
      <c r="AG43" s="15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</row>
    <row r="44" spans="1:54" ht="24.75" customHeight="1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AE44" s="15"/>
      <c r="AF44" s="15"/>
      <c r="AG44" s="15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</row>
    <row r="45" spans="1:54" ht="24.75" customHeight="1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AE45" s="15"/>
      <c r="AF45" s="15"/>
      <c r="AG45" s="15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</row>
    <row r="46" spans="1:54" ht="24.75" customHeight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AE46" s="15"/>
      <c r="AF46" s="15"/>
      <c r="AG46" s="15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</row>
    <row r="47" spans="1:54" ht="24.7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AE47" s="15"/>
      <c r="AF47" s="15"/>
      <c r="AG47" s="15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</row>
    <row r="48" spans="1:54" ht="24.75" customHeight="1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AE48" s="15"/>
      <c r="AF48" s="15"/>
      <c r="AG48" s="15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</row>
    <row r="49" spans="1:54" ht="24.75" customHeight="1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AE49" s="15"/>
      <c r="AF49" s="15"/>
      <c r="AG49" s="15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</row>
    <row r="50" spans="1:54" ht="24.75" customHeight="1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AE50" s="15"/>
      <c r="AF50" s="15"/>
      <c r="AG50" s="15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</row>
    <row r="51" spans="1:54" ht="24.75" customHeight="1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AE51" s="15"/>
      <c r="AF51" s="15"/>
      <c r="AG51" s="15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</row>
    <row r="52" spans="1:54" ht="24.75" customHeight="1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AE52" s="15"/>
      <c r="AF52" s="15"/>
      <c r="AG52" s="15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</row>
    <row r="53" spans="1:54" ht="24.75" customHeight="1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AE53" s="15"/>
      <c r="AF53" s="15"/>
      <c r="AG53" s="15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</row>
    <row r="54" spans="1:54" ht="24.75" customHeight="1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AE54" s="15"/>
      <c r="AF54" s="15"/>
      <c r="AG54" s="15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</row>
    <row r="55" spans="1:54" ht="24.75" customHeight="1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AE55" s="15"/>
      <c r="AF55" s="15"/>
      <c r="AG55" s="15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</row>
    <row r="56" spans="1:54" ht="24.75" customHeight="1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AE56" s="15"/>
      <c r="AF56" s="15"/>
      <c r="AG56" s="15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</row>
    <row r="57" spans="1:54" ht="24.75" customHeight="1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AE57" s="15"/>
      <c r="AF57" s="15"/>
      <c r="AG57" s="15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</row>
    <row r="58" spans="1:54" ht="24.75" customHeight="1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AE58" s="15"/>
      <c r="AF58" s="15"/>
      <c r="AG58" s="15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</row>
    <row r="59" spans="1:54" ht="24.75" customHeight="1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AE59" s="15"/>
      <c r="AF59" s="15"/>
      <c r="AG59" s="15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</row>
    <row r="60" spans="1:54" ht="24.75" customHeight="1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AD60" s="15"/>
      <c r="AE60" s="15"/>
      <c r="AF60" s="15"/>
      <c r="AG60" s="15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</row>
    <row r="61" spans="1:54" ht="24.75" customHeight="1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AD61" s="15"/>
      <c r="AE61" s="15"/>
      <c r="AF61" s="15"/>
      <c r="AG61" s="15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</row>
    <row r="62" spans="1:54" ht="24.75" customHeight="1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AD62" s="15"/>
      <c r="AE62" s="15"/>
      <c r="AF62" s="15"/>
      <c r="AG62" s="15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</row>
    <row r="63" spans="1:54" ht="24.75" customHeight="1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AD63" s="15"/>
      <c r="AE63" s="15"/>
      <c r="AF63" s="15"/>
      <c r="AG63" s="15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</row>
    <row r="64" spans="1:54" ht="24.75" customHeight="1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AD64" s="15"/>
      <c r="AE64" s="15"/>
      <c r="AF64" s="15"/>
      <c r="AG64" s="15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</row>
    <row r="65" spans="1:54" ht="24.75" customHeight="1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AD65" s="15"/>
      <c r="AE65" s="15"/>
      <c r="AF65" s="15"/>
      <c r="AG65" s="15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</row>
    <row r="66" spans="1:54" ht="24.75" customHeight="1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AD66" s="15"/>
      <c r="AE66" s="15"/>
      <c r="AF66" s="15"/>
      <c r="AG66" s="15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</row>
    <row r="67" spans="1:54" ht="24.75" customHeight="1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AD67" s="15"/>
      <c r="AE67" s="15"/>
      <c r="AF67" s="15"/>
      <c r="AG67" s="15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</row>
    <row r="68" spans="1:54" ht="24.75" customHeight="1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AD68" s="15"/>
      <c r="AE68" s="15"/>
      <c r="AF68" s="15"/>
      <c r="AG68" s="15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</row>
    <row r="69" spans="1:54" ht="24.75" customHeight="1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AD69" s="15"/>
      <c r="AE69" s="15"/>
      <c r="AF69" s="15"/>
      <c r="AG69" s="15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</row>
    <row r="70" spans="1:54" ht="24.75" customHeight="1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AD70" s="15"/>
      <c r="AE70" s="15"/>
      <c r="AF70" s="15"/>
      <c r="AG70" s="15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</row>
    <row r="71" spans="1:54" ht="24.75" customHeight="1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AD71" s="15"/>
      <c r="AE71" s="15"/>
      <c r="AF71" s="15"/>
      <c r="AG71" s="15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</row>
    <row r="72" spans="1:54" ht="24.75" customHeight="1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AD72" s="15"/>
      <c r="AE72" s="15"/>
      <c r="AF72" s="15"/>
      <c r="AG72" s="15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</row>
    <row r="73" spans="1:54" ht="24.75" customHeight="1" x14ac:dyDescent="0.2">
      <c r="R73" s="3"/>
      <c r="AD73" s="15"/>
      <c r="AE73" s="15"/>
      <c r="AF73" s="15"/>
      <c r="AG73" s="15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</row>
    <row r="74" spans="1:54" ht="24.75" customHeight="1" x14ac:dyDescent="0.2">
      <c r="R74" s="3"/>
    </row>
  </sheetData>
  <mergeCells count="2">
    <mergeCell ref="G2:K2"/>
    <mergeCell ref="B7:P7"/>
  </mergeCells>
  <phoneticPr fontId="4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7"/>
  <sheetViews>
    <sheetView workbookViewId="0">
      <selection activeCell="B2" sqref="B2:D2"/>
    </sheetView>
  </sheetViews>
  <sheetFormatPr defaultRowHeight="21" customHeight="1" x14ac:dyDescent="0.25"/>
  <cols>
    <col min="1" max="1" width="2.85546875" style="20" customWidth="1"/>
    <col min="2" max="3" width="9.140625" style="20"/>
    <col min="4" max="4" width="4.85546875" style="20" customWidth="1"/>
    <col min="5" max="5" width="12.7109375" style="20" customWidth="1"/>
    <col min="6" max="6" width="19.85546875" style="20" customWidth="1"/>
    <col min="7" max="7" width="5.85546875" style="20" customWidth="1"/>
    <col min="8" max="8" width="4.28515625" style="20" customWidth="1"/>
    <col min="9" max="9" width="12" style="20" customWidth="1"/>
    <col min="10" max="10" width="6.28515625" style="20" customWidth="1"/>
    <col min="11" max="11" width="9.140625" style="20"/>
    <col min="12" max="12" width="6.140625" style="20" customWidth="1"/>
    <col min="13" max="13" width="8.140625" style="20" customWidth="1"/>
    <col min="14" max="14" width="13.140625" style="20" customWidth="1"/>
    <col min="15" max="15" width="6.140625" style="20" customWidth="1"/>
    <col min="16" max="16" width="2" style="20" customWidth="1"/>
    <col min="17" max="49" width="9.140625" style="19"/>
    <col min="50" max="16384" width="9.140625" style="20"/>
  </cols>
  <sheetData>
    <row r="1" spans="1:22" ht="15.75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22" ht="21" customHeight="1" thickBot="1" x14ac:dyDescent="0.3">
      <c r="A2" s="18"/>
      <c r="B2" s="38" t="s">
        <v>99</v>
      </c>
      <c r="C2" s="19"/>
      <c r="D2" s="19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8"/>
      <c r="V2" s="21"/>
    </row>
    <row r="3" spans="1:22" ht="21" customHeight="1" thickBot="1" x14ac:dyDescent="0.4">
      <c r="A3" s="18"/>
      <c r="B3" s="8" t="s">
        <v>60</v>
      </c>
      <c r="C3" s="8"/>
      <c r="D3" s="8"/>
      <c r="E3" s="8"/>
      <c r="F3" s="8"/>
      <c r="G3" s="22">
        <v>3</v>
      </c>
      <c r="H3" s="8" t="s">
        <v>45</v>
      </c>
      <c r="I3" s="8"/>
      <c r="J3" s="22">
        <v>2</v>
      </c>
      <c r="K3" s="69" t="s">
        <v>73</v>
      </c>
      <c r="L3" s="69"/>
      <c r="M3" s="69"/>
      <c r="N3" s="69"/>
      <c r="O3" s="69"/>
      <c r="P3" s="18"/>
      <c r="V3" s="21"/>
    </row>
    <row r="4" spans="1:22" ht="21" customHeight="1" x14ac:dyDescent="0.25">
      <c r="A4" s="18"/>
      <c r="B4" s="8" t="s">
        <v>61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8"/>
      <c r="V4" s="21"/>
    </row>
    <row r="5" spans="1:22" ht="21" customHeight="1" x14ac:dyDescent="0.35">
      <c r="A5" s="18"/>
      <c r="B5" s="8" t="s">
        <v>55</v>
      </c>
      <c r="C5" s="8"/>
      <c r="D5" s="23" t="s">
        <v>62</v>
      </c>
      <c r="E5" s="70">
        <f>G3</f>
        <v>3</v>
      </c>
      <c r="F5" s="8"/>
      <c r="G5" s="8"/>
      <c r="H5" s="8"/>
      <c r="I5" s="8"/>
      <c r="J5" s="8"/>
      <c r="K5" s="8"/>
      <c r="L5" s="7"/>
      <c r="M5" s="8"/>
      <c r="N5" s="8"/>
      <c r="O5" s="8"/>
      <c r="P5" s="18"/>
      <c r="V5" s="21"/>
    </row>
    <row r="6" spans="1:22" ht="21" customHeight="1" x14ac:dyDescent="0.35">
      <c r="A6" s="18"/>
      <c r="B6" s="8" t="s">
        <v>20</v>
      </c>
      <c r="C6" s="8"/>
      <c r="D6" s="23" t="s">
        <v>63</v>
      </c>
      <c r="E6" s="71" t="str">
        <f>CONCATENATE(G3,"+",J3,"=",G3+J3)</f>
        <v>3+2=5</v>
      </c>
      <c r="F6" s="8"/>
      <c r="G6" s="24" t="str">
        <f>CONCATENATE(G3," +1x",J3,"=",G3+1*J3)</f>
        <v>3 +1x2=5</v>
      </c>
      <c r="H6" s="8"/>
      <c r="I6" s="8"/>
      <c r="J6" s="8"/>
      <c r="K6" s="8"/>
      <c r="L6" s="7"/>
      <c r="M6" s="8"/>
      <c r="N6" s="8"/>
      <c r="O6" s="8"/>
      <c r="P6" s="18"/>
      <c r="V6" s="21"/>
    </row>
    <row r="7" spans="1:22" ht="21" customHeight="1" x14ac:dyDescent="0.35">
      <c r="A7" s="18"/>
      <c r="B7" s="8" t="s">
        <v>56</v>
      </c>
      <c r="C7" s="8"/>
      <c r="D7" s="23" t="s">
        <v>64</v>
      </c>
      <c r="E7" s="25" t="str">
        <f>CONCATENATE(G3+J3,"+",J3,"=",G3+2*J3)</f>
        <v>5+2=7</v>
      </c>
      <c r="F7" s="26" t="s">
        <v>69</v>
      </c>
      <c r="G7" s="24" t="str">
        <f>CONCATENATE(G3," + 2x",J3,"=",G3+2*J3)</f>
        <v>3 + 2x2=7</v>
      </c>
      <c r="H7" s="8"/>
      <c r="I7" s="8"/>
      <c r="J7" s="8"/>
      <c r="K7" s="8"/>
      <c r="L7" s="7"/>
      <c r="M7" s="8"/>
      <c r="N7" s="8"/>
      <c r="O7" s="8"/>
      <c r="P7" s="18"/>
      <c r="V7" s="21"/>
    </row>
    <row r="8" spans="1:22" ht="21" customHeight="1" thickBot="1" x14ac:dyDescent="0.4">
      <c r="A8" s="18"/>
      <c r="B8" s="8" t="s">
        <v>57</v>
      </c>
      <c r="C8" s="8"/>
      <c r="D8" s="23" t="s">
        <v>65</v>
      </c>
      <c r="E8" s="25" t="str">
        <f>CONCATENATE(G3+2*J3,"+",J3,"=",G3+3*J3)</f>
        <v>7+2=9</v>
      </c>
      <c r="F8" s="8"/>
      <c r="G8" s="24" t="str">
        <f>CONCATENATE(G3," + 3x",J3,"=",G3+3*J3)</f>
        <v>3 + 3x2=9</v>
      </c>
      <c r="H8" s="8"/>
      <c r="I8" s="8"/>
      <c r="J8" s="8"/>
      <c r="K8" s="8"/>
      <c r="L8" s="7"/>
      <c r="M8" s="8"/>
      <c r="N8" s="8"/>
      <c r="O8" s="8"/>
      <c r="P8" s="18"/>
      <c r="V8" s="21"/>
    </row>
    <row r="9" spans="1:22" ht="21" customHeight="1" thickBot="1" x14ac:dyDescent="0.4">
      <c r="A9" s="18"/>
      <c r="B9" s="8" t="s">
        <v>58</v>
      </c>
      <c r="C9" s="8"/>
      <c r="D9" s="23" t="s">
        <v>66</v>
      </c>
      <c r="E9" s="37"/>
      <c r="F9" s="69" t="s">
        <v>71</v>
      </c>
      <c r="G9" s="31"/>
      <c r="H9" s="31"/>
      <c r="I9" s="8" t="str">
        <f>IF(VALUE(E9)=G3+4*J3,"Correto!","")</f>
        <v/>
      </c>
      <c r="J9" s="8"/>
      <c r="K9" s="8"/>
      <c r="L9" s="7"/>
      <c r="M9" s="8"/>
      <c r="N9" s="8"/>
      <c r="O9" s="8"/>
      <c r="P9" s="18"/>
      <c r="V9" s="21"/>
    </row>
    <row r="10" spans="1:22" ht="21" customHeight="1" thickBot="1" x14ac:dyDescent="0.4">
      <c r="A10" s="18"/>
      <c r="B10" s="8" t="s">
        <v>59</v>
      </c>
      <c r="C10" s="8"/>
      <c r="D10" s="23" t="s">
        <v>70</v>
      </c>
      <c r="E10" s="37"/>
      <c r="F10" s="31" t="s">
        <v>71</v>
      </c>
      <c r="G10" s="31"/>
      <c r="H10" s="31"/>
      <c r="I10" s="8" t="str">
        <f>IF(VALUE(E10)=G3+5*J3,"Correto!","")</f>
        <v/>
      </c>
      <c r="J10" s="8"/>
      <c r="K10" s="8"/>
      <c r="L10" s="8"/>
      <c r="M10" s="8"/>
      <c r="N10" s="8"/>
      <c r="O10" s="8"/>
      <c r="P10" s="18"/>
      <c r="V10" s="21"/>
    </row>
    <row r="11" spans="1:22" ht="39" customHeight="1" x14ac:dyDescent="0.25">
      <c r="A11" s="18"/>
      <c r="B11" s="8" t="s">
        <v>50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8"/>
    </row>
    <row r="12" spans="1:22" ht="21" customHeight="1" x14ac:dyDescent="0.25">
      <c r="A12" s="18"/>
      <c r="B12" s="8" t="s">
        <v>49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8"/>
    </row>
    <row r="13" spans="1:22" ht="21" customHeight="1" x14ac:dyDescent="0.35">
      <c r="A13" s="18"/>
      <c r="B13" s="8" t="s">
        <v>72</v>
      </c>
      <c r="C13" s="8"/>
      <c r="D13" s="7" t="s">
        <v>67</v>
      </c>
      <c r="E13" s="25" t="s">
        <v>68</v>
      </c>
      <c r="F13" s="26"/>
      <c r="G13" s="26"/>
      <c r="H13" s="8"/>
      <c r="I13" s="8"/>
      <c r="J13" s="8"/>
      <c r="K13" s="8"/>
      <c r="L13" s="8"/>
      <c r="M13" s="26"/>
      <c r="N13" s="26"/>
      <c r="O13" s="8"/>
      <c r="P13" s="18"/>
      <c r="V13" s="21"/>
    </row>
    <row r="14" spans="1:22" ht="21" customHeight="1" x14ac:dyDescent="0.25">
      <c r="A14" s="1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18"/>
      <c r="V14" s="21"/>
    </row>
    <row r="15" spans="1:22" ht="21" customHeight="1" x14ac:dyDescent="0.25">
      <c r="A15" s="18"/>
      <c r="B15" s="27" t="s">
        <v>5</v>
      </c>
      <c r="C15" s="8"/>
      <c r="D15" s="8"/>
      <c r="E15" s="28" t="s">
        <v>17</v>
      </c>
      <c r="F15" s="8"/>
      <c r="G15" s="29" t="s">
        <v>31</v>
      </c>
      <c r="H15" s="8"/>
      <c r="I15" s="8"/>
      <c r="J15" s="8"/>
      <c r="K15" s="8"/>
      <c r="L15" s="8"/>
      <c r="M15" s="8"/>
      <c r="N15" s="8"/>
      <c r="O15" s="8"/>
      <c r="P15" s="18"/>
      <c r="V15" s="21"/>
    </row>
    <row r="16" spans="1:22" ht="33.75" customHeight="1" x14ac:dyDescent="0.25">
      <c r="A16" s="18"/>
      <c r="B16" s="8"/>
      <c r="C16" s="8"/>
      <c r="D16" s="8"/>
      <c r="E16" s="8"/>
      <c r="F16" s="8"/>
      <c r="G16" s="8"/>
      <c r="H16" s="7" t="s">
        <v>51</v>
      </c>
      <c r="I16" s="8" t="str">
        <f xml:space="preserve"> IF(AND(E9=G3+4*J3,E10=G3+5*J3),CONCATENATE("( ",G3,",       ",G3+J3,",       ",G3+2*J3,",      ",G3+3*J3,",     ", G3+4*J3,",      ", G3+5*J3," )"),"")</f>
        <v/>
      </c>
      <c r="J16" s="7"/>
      <c r="K16" s="7"/>
      <c r="L16" s="7"/>
      <c r="M16" s="7"/>
      <c r="N16" s="8"/>
      <c r="O16" s="8"/>
      <c r="P16" s="18"/>
      <c r="V16" s="21"/>
    </row>
    <row r="17" spans="1:49" s="30" customFormat="1" ht="12.75" customHeight="1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9"/>
      <c r="R17" s="19"/>
      <c r="S17" s="19"/>
      <c r="T17" s="19"/>
      <c r="U17" s="19"/>
      <c r="V17" s="21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</row>
    <row r="18" spans="1:49" s="31" customFormat="1" ht="21" customHeight="1" x14ac:dyDescent="0.25">
      <c r="G18" s="151"/>
      <c r="H18" s="151"/>
      <c r="V18" s="32"/>
    </row>
    <row r="19" spans="1:49" s="31" customFormat="1" ht="21" customHeight="1" x14ac:dyDescent="0.25">
      <c r="B19" s="33"/>
      <c r="V19" s="32"/>
    </row>
    <row r="20" spans="1:49" s="31" customFormat="1" ht="21" customHeight="1" x14ac:dyDescent="0.25">
      <c r="V20" s="32"/>
    </row>
    <row r="21" spans="1:49" s="31" customFormat="1" ht="21" customHeight="1" x14ac:dyDescent="0.25">
      <c r="V21" s="32"/>
    </row>
    <row r="22" spans="1:49" s="31" customFormat="1" ht="21" customHeight="1" x14ac:dyDescent="0.25">
      <c r="F22" s="33"/>
      <c r="H22" s="34"/>
      <c r="I22" s="34"/>
      <c r="J22" s="34"/>
      <c r="K22" s="34"/>
      <c r="L22" s="34"/>
      <c r="M22" s="34"/>
      <c r="N22" s="34"/>
      <c r="O22" s="34"/>
      <c r="P22" s="35"/>
      <c r="Q22" s="34"/>
      <c r="R22" s="34"/>
      <c r="S22" s="34"/>
      <c r="V22" s="32"/>
    </row>
    <row r="23" spans="1:49" s="31" customFormat="1" ht="21" customHeight="1" x14ac:dyDescent="0.25">
      <c r="F23" s="36"/>
      <c r="V23" s="32"/>
    </row>
    <row r="24" spans="1:49" s="31" customFormat="1" ht="21" customHeight="1" x14ac:dyDescent="0.25">
      <c r="F24" s="33"/>
      <c r="V24" s="32"/>
    </row>
    <row r="25" spans="1:49" s="31" customFormat="1" ht="21" customHeight="1" x14ac:dyDescent="0.25">
      <c r="F25" s="36"/>
      <c r="V25" s="32"/>
    </row>
    <row r="26" spans="1:49" s="31" customFormat="1" ht="21" customHeight="1" x14ac:dyDescent="0.25">
      <c r="D26" s="33"/>
      <c r="F26" s="33"/>
      <c r="V26" s="32"/>
    </row>
    <row r="27" spans="1:49" s="31" customFormat="1" ht="21" customHeight="1" x14ac:dyDescent="0.25">
      <c r="D27" s="33"/>
      <c r="F27" s="33"/>
      <c r="V27" s="32"/>
    </row>
    <row r="28" spans="1:49" s="31" customFormat="1" ht="21" customHeight="1" x14ac:dyDescent="0.25">
      <c r="D28" s="33"/>
      <c r="F28" s="33"/>
      <c r="V28" s="32"/>
    </row>
    <row r="29" spans="1:49" s="31" customFormat="1" ht="21" customHeight="1" x14ac:dyDescent="0.25">
      <c r="D29" s="33"/>
      <c r="F29" s="33"/>
      <c r="V29" s="32"/>
    </row>
    <row r="30" spans="1:49" s="31" customFormat="1" ht="21" customHeight="1" x14ac:dyDescent="0.25">
      <c r="D30" s="33"/>
      <c r="F30" s="33"/>
      <c r="V30" s="32"/>
    </row>
    <row r="31" spans="1:49" s="31" customFormat="1" ht="21" customHeight="1" x14ac:dyDescent="0.25">
      <c r="V31" s="32"/>
    </row>
    <row r="32" spans="1:49" s="31" customFormat="1" ht="21" customHeight="1" x14ac:dyDescent="0.25">
      <c r="C32" s="33"/>
      <c r="V32" s="32"/>
    </row>
    <row r="33" spans="4:22" s="31" customFormat="1" ht="21" customHeight="1" x14ac:dyDescent="0.25">
      <c r="V33" s="32"/>
    </row>
    <row r="34" spans="4:22" s="31" customFormat="1" ht="21" customHeight="1" x14ac:dyDescent="0.25">
      <c r="V34" s="32"/>
    </row>
    <row r="35" spans="4:22" s="31" customFormat="1" ht="21" customHeight="1" x14ac:dyDescent="0.25">
      <c r="V35" s="32"/>
    </row>
    <row r="36" spans="4:22" s="31" customFormat="1" ht="21" customHeight="1" x14ac:dyDescent="0.25">
      <c r="V36" s="32"/>
    </row>
    <row r="37" spans="4:22" s="31" customFormat="1" ht="21" customHeight="1" x14ac:dyDescent="0.25">
      <c r="D37" s="33"/>
      <c r="H37" s="33"/>
      <c r="S37" s="33"/>
      <c r="V37" s="32"/>
    </row>
    <row r="38" spans="4:22" s="31" customFormat="1" ht="21" customHeight="1" x14ac:dyDescent="0.25">
      <c r="V38" s="32"/>
    </row>
    <row r="39" spans="4:22" s="31" customFormat="1" ht="21" customHeight="1" x14ac:dyDescent="0.25">
      <c r="K39" s="33"/>
      <c r="V39" s="32"/>
    </row>
    <row r="40" spans="4:22" s="31" customFormat="1" ht="21" customHeight="1" x14ac:dyDescent="0.25">
      <c r="I40" s="35"/>
      <c r="J40" s="35"/>
      <c r="K40" s="35"/>
      <c r="L40" s="35"/>
      <c r="V40" s="32"/>
    </row>
    <row r="41" spans="4:22" s="31" customFormat="1" ht="21" customHeight="1" x14ac:dyDescent="0.25">
      <c r="V41" s="32"/>
    </row>
    <row r="42" spans="4:22" s="31" customFormat="1" ht="21" customHeight="1" x14ac:dyDescent="0.25">
      <c r="V42" s="32"/>
    </row>
    <row r="43" spans="4:22" s="31" customFormat="1" ht="21" customHeight="1" x14ac:dyDescent="0.25">
      <c r="V43" s="32"/>
    </row>
    <row r="44" spans="4:22" s="31" customFormat="1" ht="21" customHeight="1" x14ac:dyDescent="0.25">
      <c r="V44" s="32"/>
    </row>
    <row r="45" spans="4:22" s="31" customFormat="1" ht="21" customHeight="1" x14ac:dyDescent="0.25">
      <c r="V45" s="32"/>
    </row>
    <row r="46" spans="4:22" s="31" customFormat="1" ht="21" customHeight="1" x14ac:dyDescent="0.25">
      <c r="V46" s="32"/>
    </row>
    <row r="47" spans="4:22" s="31" customFormat="1" ht="21" customHeight="1" x14ac:dyDescent="0.25">
      <c r="V47" s="32"/>
    </row>
    <row r="48" spans="4:22" s="31" customFormat="1" ht="21" customHeight="1" x14ac:dyDescent="0.25">
      <c r="V48" s="32"/>
    </row>
    <row r="49" spans="2:22" s="31" customFormat="1" ht="21" customHeight="1" x14ac:dyDescent="0.25">
      <c r="V49" s="32"/>
    </row>
    <row r="50" spans="2:22" s="31" customFormat="1" ht="21" customHeight="1" x14ac:dyDescent="0.25">
      <c r="V50" s="32"/>
    </row>
    <row r="51" spans="2:22" s="31" customFormat="1" ht="21" customHeight="1" x14ac:dyDescent="0.25">
      <c r="V51" s="32"/>
    </row>
    <row r="52" spans="2:22" s="31" customFormat="1" ht="21" customHeight="1" x14ac:dyDescent="0.25">
      <c r="V52" s="32"/>
    </row>
    <row r="53" spans="2:22" s="31" customFormat="1" ht="21" customHeight="1" x14ac:dyDescent="0.25">
      <c r="B53" s="33"/>
      <c r="C53" s="35"/>
      <c r="D53" s="33"/>
      <c r="E53" s="35"/>
      <c r="F53" s="33"/>
      <c r="V53" s="32"/>
    </row>
    <row r="54" spans="2:22" s="31" customFormat="1" ht="21" customHeight="1" x14ac:dyDescent="0.25">
      <c r="V54" s="32"/>
    </row>
    <row r="55" spans="2:22" s="31" customFormat="1" ht="21" customHeight="1" x14ac:dyDescent="0.25">
      <c r="B55" s="34"/>
      <c r="C55" s="35"/>
      <c r="V55" s="32"/>
    </row>
    <row r="56" spans="2:22" s="31" customFormat="1" ht="21" customHeight="1" x14ac:dyDescent="0.25">
      <c r="V56" s="32"/>
    </row>
    <row r="57" spans="2:22" s="31" customFormat="1" ht="21" customHeight="1" x14ac:dyDescent="0.25"/>
  </sheetData>
  <mergeCells count="1">
    <mergeCell ref="G18:H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04"/>
  <sheetViews>
    <sheetView workbookViewId="0">
      <selection activeCell="B2" sqref="B2:F2"/>
    </sheetView>
  </sheetViews>
  <sheetFormatPr defaultColWidth="5.7109375" defaultRowHeight="18" x14ac:dyDescent="0.25"/>
  <cols>
    <col min="1" max="1" width="3.140625" style="20" customWidth="1"/>
    <col min="2" max="2" width="11.28515625" style="20" customWidth="1"/>
    <col min="3" max="6" width="5.7109375" style="20" customWidth="1"/>
    <col min="7" max="7" width="3.7109375" style="20" customWidth="1"/>
    <col min="8" max="8" width="5.7109375" style="20" customWidth="1"/>
    <col min="9" max="9" width="1.5703125" style="20" customWidth="1"/>
    <col min="10" max="10" width="5.7109375" style="20" customWidth="1"/>
    <col min="11" max="11" width="2" style="20" customWidth="1"/>
    <col min="12" max="12" width="5.7109375" style="20" customWidth="1"/>
    <col min="13" max="13" width="1.5703125" style="20" customWidth="1"/>
    <col min="14" max="14" width="5.7109375" style="20" customWidth="1"/>
    <col min="15" max="15" width="1.42578125" style="20" customWidth="1"/>
    <col min="16" max="16" width="5.7109375" style="20" customWidth="1"/>
    <col min="17" max="17" width="8.5703125" style="20" customWidth="1"/>
    <col min="18" max="18" width="5.7109375" style="20" customWidth="1"/>
    <col min="19" max="19" width="1.5703125" style="20" customWidth="1"/>
    <col min="20" max="20" width="5.140625" style="20" customWidth="1"/>
    <col min="21" max="23" width="5.7109375" style="8" customWidth="1"/>
    <col min="24" max="24" width="3.28515625" style="8" customWidth="1"/>
    <col min="25" max="25" width="7.42578125" style="8" customWidth="1"/>
    <col min="26" max="26" width="3.28515625" style="8" customWidth="1"/>
    <col min="27" max="37" width="5.7109375" style="8" customWidth="1"/>
    <col min="38" max="16384" width="5.7109375" style="20"/>
  </cols>
  <sheetData>
    <row r="1" spans="1:79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79" x14ac:dyDescent="0.25">
      <c r="A2" s="18"/>
      <c r="B2" s="39"/>
      <c r="C2" s="39" t="s">
        <v>88</v>
      </c>
      <c r="D2" s="40"/>
      <c r="E2" s="40"/>
      <c r="F2" s="40"/>
      <c r="G2" s="41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Z2" s="18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</row>
    <row r="3" spans="1:79" x14ac:dyDescent="0.25">
      <c r="A3" s="18"/>
      <c r="B3" s="8" t="s">
        <v>75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Z3" s="18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</row>
    <row r="4" spans="1:79" ht="18.75" thickBot="1" x14ac:dyDescent="0.3">
      <c r="A4" s="18"/>
      <c r="B4" s="8" t="s">
        <v>53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Z4" s="18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</row>
    <row r="5" spans="1:79" ht="21.75" thickBot="1" x14ac:dyDescent="0.4">
      <c r="A5" s="18"/>
      <c r="B5" s="42" t="s">
        <v>76</v>
      </c>
      <c r="C5" s="43">
        <v>3</v>
      </c>
      <c r="D5" s="42" t="s">
        <v>6</v>
      </c>
      <c r="E5" s="8"/>
      <c r="F5" s="8"/>
      <c r="G5" s="44" t="s">
        <v>77</v>
      </c>
      <c r="H5" s="45">
        <v>0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Z5" s="18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</row>
    <row r="6" spans="1:79" ht="18.75" thickBot="1" x14ac:dyDescent="0.3">
      <c r="A6" s="18"/>
      <c r="B6" s="8" t="s">
        <v>74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Z6" s="18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</row>
    <row r="7" spans="1:79" ht="21.75" thickBot="1" x14ac:dyDescent="0.4">
      <c r="A7" s="18"/>
      <c r="B7" s="42" t="s">
        <v>54</v>
      </c>
      <c r="C7" s="8"/>
      <c r="D7" s="46">
        <v>1</v>
      </c>
      <c r="E7" s="47" t="s">
        <v>78</v>
      </c>
      <c r="F7" s="45">
        <f>H5</f>
        <v>0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Z7" s="18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</row>
    <row r="8" spans="1:79" ht="21.75" thickBot="1" x14ac:dyDescent="0.4">
      <c r="A8" s="18"/>
      <c r="B8" s="42" t="s">
        <v>22</v>
      </c>
      <c r="C8" s="44" t="s">
        <v>8</v>
      </c>
      <c r="D8" s="46">
        <v>2</v>
      </c>
      <c r="E8" s="47" t="s">
        <v>79</v>
      </c>
      <c r="F8" s="48"/>
      <c r="G8" s="8" t="str">
        <f>IF(F8="","",IF(F8=H5+C5,"Correto!","O Valor"))</f>
        <v/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Z8" s="18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</row>
    <row r="9" spans="1:79" ht="21.75" thickBot="1" x14ac:dyDescent="0.4">
      <c r="A9" s="18"/>
      <c r="B9" s="42" t="s">
        <v>9</v>
      </c>
      <c r="C9" s="44" t="s">
        <v>8</v>
      </c>
      <c r="D9" s="46">
        <v>3</v>
      </c>
      <c r="E9" s="47" t="s">
        <v>80</v>
      </c>
      <c r="F9" s="48"/>
      <c r="G9" s="8" t="str">
        <f>IF(F9="","",IF(F10=H5+2*C5,"Correto!","Refaça os seus cálculos!"))</f>
        <v/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Z9" s="18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</row>
    <row r="10" spans="1:79" ht="21.75" thickBot="1" x14ac:dyDescent="0.4">
      <c r="A10" s="18"/>
      <c r="B10" s="42" t="s">
        <v>10</v>
      </c>
      <c r="C10" s="44" t="s">
        <v>8</v>
      </c>
      <c r="D10" s="46">
        <v>4</v>
      </c>
      <c r="E10" s="47" t="s">
        <v>81</v>
      </c>
      <c r="F10" s="48"/>
      <c r="G10" s="8" t="str">
        <f>IF(F10="","",IF(F10=H5+3*C5,"Correto!","O valor não está Correto!"))</f>
        <v/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Z10" s="18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</row>
    <row r="11" spans="1:79" ht="21.75" thickBot="1" x14ac:dyDescent="0.4">
      <c r="A11" s="18"/>
      <c r="B11" s="42" t="s">
        <v>12</v>
      </c>
      <c r="C11" s="44" t="s">
        <v>8</v>
      </c>
      <c r="D11" s="46">
        <v>5</v>
      </c>
      <c r="E11" s="47" t="s">
        <v>82</v>
      </c>
      <c r="F11" s="48"/>
      <c r="G11" s="8" t="str">
        <f>IF(F11="","",IF(F11=H5+4*C5,"Correto!","O valor não está Correto!"))</f>
        <v/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Z11" s="18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</row>
    <row r="12" spans="1:79" ht="21.75" thickBot="1" x14ac:dyDescent="0.4">
      <c r="A12" s="18"/>
      <c r="B12" s="42" t="s">
        <v>13</v>
      </c>
      <c r="C12" s="44" t="s">
        <v>8</v>
      </c>
      <c r="D12" s="46">
        <v>6</v>
      </c>
      <c r="E12" s="47" t="s">
        <v>83</v>
      </c>
      <c r="F12" s="48"/>
      <c r="G12" s="8" t="str">
        <f>IF(F12="","",IF(F12=H5+5*C5,"Correto!","O valor não está Correto!"))</f>
        <v/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Z12" s="18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</row>
    <row r="13" spans="1:79" x14ac:dyDescent="0.25">
      <c r="A13" s="18"/>
      <c r="B13" s="49" t="s">
        <v>86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Z13" s="18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</row>
    <row r="14" spans="1:79" x14ac:dyDescent="0.25">
      <c r="A14" s="18"/>
      <c r="B14" s="49" t="s">
        <v>87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Z14" s="18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</row>
    <row r="15" spans="1:79" ht="18.75" thickBot="1" x14ac:dyDescent="0.3">
      <c r="A15" s="1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Z15" s="18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</row>
    <row r="16" spans="1:79" ht="18.75" thickBot="1" x14ac:dyDescent="0.3">
      <c r="A16" s="18"/>
      <c r="B16" s="7" t="s">
        <v>51</v>
      </c>
      <c r="C16" s="7" t="s">
        <v>3</v>
      </c>
      <c r="D16" s="45">
        <f>H5</f>
        <v>0</v>
      </c>
      <c r="E16" s="25" t="s">
        <v>19</v>
      </c>
      <c r="F16" s="7" t="str">
        <f>IF(G8="Correto!",F8,"")</f>
        <v/>
      </c>
      <c r="G16" s="25" t="s">
        <v>19</v>
      </c>
      <c r="H16" s="7" t="str">
        <f>IF(G9="Correto!",F9,"")</f>
        <v/>
      </c>
      <c r="I16" s="25" t="s">
        <v>19</v>
      </c>
      <c r="J16" s="7" t="str">
        <f>IF(G10="Correto!",F10,"")</f>
        <v/>
      </c>
      <c r="K16" s="25" t="s">
        <v>19</v>
      </c>
      <c r="L16" s="7" t="str">
        <f>IF(G11="Correto!",F11,"")</f>
        <v/>
      </c>
      <c r="M16" s="25" t="s">
        <v>19</v>
      </c>
      <c r="N16" s="7" t="str">
        <f>IF(G12="Correto!",F12,"")</f>
        <v/>
      </c>
      <c r="O16" s="8" t="s">
        <v>11</v>
      </c>
      <c r="P16" s="8"/>
      <c r="Q16" s="8"/>
      <c r="R16" s="8"/>
      <c r="S16" s="8"/>
      <c r="T16" s="8"/>
      <c r="Z16" s="18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</row>
    <row r="17" spans="1:26" s="19" customFormat="1" x14ac:dyDescent="0.25">
      <c r="A17" s="18"/>
      <c r="B17" s="8" t="s">
        <v>84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18"/>
    </row>
    <row r="18" spans="1:26" s="19" customFormat="1" x14ac:dyDescent="0.25">
      <c r="A18" s="18"/>
      <c r="B18" s="8" t="s">
        <v>85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18"/>
    </row>
    <row r="19" spans="1:26" s="19" customFormat="1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s="19" customFormat="1" x14ac:dyDescent="0.25"/>
    <row r="21" spans="1:26" s="19" customFormat="1" x14ac:dyDescent="0.25"/>
    <row r="22" spans="1:26" s="19" customFormat="1" x14ac:dyDescent="0.25"/>
    <row r="23" spans="1:26" s="19" customFormat="1" x14ac:dyDescent="0.25"/>
    <row r="24" spans="1:26" s="19" customFormat="1" x14ac:dyDescent="0.25"/>
    <row r="25" spans="1:26" s="19" customFormat="1" x14ac:dyDescent="0.25"/>
    <row r="26" spans="1:26" s="19" customFormat="1" x14ac:dyDescent="0.25"/>
    <row r="27" spans="1:26" s="19" customFormat="1" x14ac:dyDescent="0.25"/>
    <row r="28" spans="1:26" s="19" customFormat="1" x14ac:dyDescent="0.25"/>
    <row r="29" spans="1:26" s="19" customFormat="1" x14ac:dyDescent="0.25"/>
    <row r="30" spans="1:26" s="19" customFormat="1" x14ac:dyDescent="0.25"/>
    <row r="31" spans="1:26" s="19" customFormat="1" x14ac:dyDescent="0.25"/>
    <row r="32" spans="1:26" s="19" customFormat="1" x14ac:dyDescent="0.25"/>
    <row r="33" s="19" customFormat="1" x14ac:dyDescent="0.25"/>
    <row r="34" s="19" customFormat="1" x14ac:dyDescent="0.25"/>
    <row r="35" s="19" customFormat="1" x14ac:dyDescent="0.25"/>
    <row r="36" s="19" customFormat="1" x14ac:dyDescent="0.25"/>
    <row r="37" s="19" customFormat="1" x14ac:dyDescent="0.25"/>
    <row r="38" s="19" customFormat="1" x14ac:dyDescent="0.25"/>
    <row r="39" s="19" customFormat="1" x14ac:dyDescent="0.25"/>
    <row r="40" s="19" customFormat="1" x14ac:dyDescent="0.25"/>
    <row r="41" s="19" customFormat="1" x14ac:dyDescent="0.25"/>
    <row r="42" s="19" customFormat="1" x14ac:dyDescent="0.25"/>
    <row r="43" s="19" customFormat="1" x14ac:dyDescent="0.25"/>
    <row r="44" s="19" customFormat="1" x14ac:dyDescent="0.25"/>
    <row r="45" s="19" customFormat="1" x14ac:dyDescent="0.25"/>
    <row r="46" s="19" customFormat="1" x14ac:dyDescent="0.25"/>
    <row r="47" s="19" customFormat="1" x14ac:dyDescent="0.25"/>
    <row r="48" s="19" customFormat="1" x14ac:dyDescent="0.25"/>
    <row r="49" s="19" customFormat="1" x14ac:dyDescent="0.25"/>
    <row r="50" s="19" customFormat="1" x14ac:dyDescent="0.25"/>
    <row r="51" s="19" customFormat="1" x14ac:dyDescent="0.25"/>
    <row r="52" s="19" customFormat="1" x14ac:dyDescent="0.25"/>
    <row r="53" s="19" customFormat="1" x14ac:dyDescent="0.25"/>
    <row r="54" s="19" customFormat="1" x14ac:dyDescent="0.25"/>
    <row r="55" s="19" customFormat="1" x14ac:dyDescent="0.25"/>
    <row r="56" s="19" customFormat="1" x14ac:dyDescent="0.25"/>
    <row r="57" s="19" customFormat="1" x14ac:dyDescent="0.25"/>
    <row r="58" s="19" customFormat="1" x14ac:dyDescent="0.25"/>
    <row r="59" s="19" customFormat="1" x14ac:dyDescent="0.25"/>
    <row r="60" s="19" customFormat="1" x14ac:dyDescent="0.25"/>
    <row r="61" s="19" customFormat="1" x14ac:dyDescent="0.25"/>
    <row r="62" s="19" customFormat="1" x14ac:dyDescent="0.25"/>
    <row r="63" s="19" customFormat="1" x14ac:dyDescent="0.25"/>
    <row r="64" s="19" customFormat="1" x14ac:dyDescent="0.25"/>
    <row r="65" s="19" customFormat="1" x14ac:dyDescent="0.25"/>
    <row r="66" s="19" customFormat="1" x14ac:dyDescent="0.25"/>
    <row r="67" s="19" customFormat="1" x14ac:dyDescent="0.25"/>
    <row r="68" s="19" customFormat="1" x14ac:dyDescent="0.25"/>
    <row r="69" s="19" customFormat="1" x14ac:dyDescent="0.25"/>
    <row r="70" s="19" customFormat="1" x14ac:dyDescent="0.25"/>
    <row r="71" s="19" customFormat="1" x14ac:dyDescent="0.25"/>
    <row r="72" s="19" customFormat="1" x14ac:dyDescent="0.25"/>
    <row r="73" s="19" customFormat="1" x14ac:dyDescent="0.25"/>
    <row r="74" s="19" customFormat="1" x14ac:dyDescent="0.25"/>
    <row r="75" s="19" customFormat="1" x14ac:dyDescent="0.25"/>
    <row r="76" s="19" customFormat="1" x14ac:dyDescent="0.25"/>
    <row r="77" s="19" customFormat="1" x14ac:dyDescent="0.25"/>
    <row r="78" s="19" customFormat="1" x14ac:dyDescent="0.25"/>
    <row r="79" s="19" customFormat="1" x14ac:dyDescent="0.25"/>
    <row r="80" s="19" customFormat="1" x14ac:dyDescent="0.25"/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89" s="19" customFormat="1" x14ac:dyDescent="0.25"/>
    <row r="90" s="19" customFormat="1" x14ac:dyDescent="0.25"/>
    <row r="91" s="19" customFormat="1" x14ac:dyDescent="0.25"/>
    <row r="92" s="19" customFormat="1" x14ac:dyDescent="0.25"/>
    <row r="93" s="19" customFormat="1" x14ac:dyDescent="0.25"/>
    <row r="94" s="19" customFormat="1" x14ac:dyDescent="0.25"/>
    <row r="95" s="19" customFormat="1" x14ac:dyDescent="0.25"/>
    <row r="96" s="19" customFormat="1" x14ac:dyDescent="0.25"/>
    <row r="97" s="19" customFormat="1" x14ac:dyDescent="0.25"/>
    <row r="98" s="19" customFormat="1" x14ac:dyDescent="0.25"/>
    <row r="99" s="19" customFormat="1" x14ac:dyDescent="0.25"/>
    <row r="100" s="19" customFormat="1" x14ac:dyDescent="0.25"/>
    <row r="101" s="19" customFormat="1" x14ac:dyDescent="0.25"/>
    <row r="102" s="19" customFormat="1" x14ac:dyDescent="0.25"/>
    <row r="103" s="19" customFormat="1" x14ac:dyDescent="0.25"/>
    <row r="104" s="19" customFormat="1" x14ac:dyDescent="0.25"/>
    <row r="105" s="19" customFormat="1" x14ac:dyDescent="0.25"/>
    <row r="106" s="19" customFormat="1" x14ac:dyDescent="0.25"/>
    <row r="107" s="19" customFormat="1" x14ac:dyDescent="0.25"/>
    <row r="108" s="19" customFormat="1" x14ac:dyDescent="0.25"/>
    <row r="109" s="19" customFormat="1" x14ac:dyDescent="0.25"/>
    <row r="110" s="19" customFormat="1" x14ac:dyDescent="0.25"/>
    <row r="111" s="19" customFormat="1" x14ac:dyDescent="0.25"/>
    <row r="112" s="19" customFormat="1" x14ac:dyDescent="0.25"/>
    <row r="113" s="19" customFormat="1" x14ac:dyDescent="0.25"/>
    <row r="114" s="19" customFormat="1" x14ac:dyDescent="0.25"/>
    <row r="115" s="19" customFormat="1" x14ac:dyDescent="0.25"/>
    <row r="116" s="19" customFormat="1" x14ac:dyDescent="0.25"/>
    <row r="117" s="19" customFormat="1" x14ac:dyDescent="0.25"/>
    <row r="118" s="19" customFormat="1" x14ac:dyDescent="0.25"/>
    <row r="119" s="19" customFormat="1" x14ac:dyDescent="0.25"/>
    <row r="120" s="19" customFormat="1" x14ac:dyDescent="0.25"/>
    <row r="121" s="19" customFormat="1" x14ac:dyDescent="0.25"/>
    <row r="122" s="19" customFormat="1" x14ac:dyDescent="0.25"/>
    <row r="123" s="19" customFormat="1" x14ac:dyDescent="0.25"/>
    <row r="124" s="19" customFormat="1" x14ac:dyDescent="0.25"/>
    <row r="125" s="19" customFormat="1" x14ac:dyDescent="0.25"/>
    <row r="126" s="19" customFormat="1" x14ac:dyDescent="0.25"/>
    <row r="127" s="19" customFormat="1" x14ac:dyDescent="0.25"/>
    <row r="128" s="19" customFormat="1" x14ac:dyDescent="0.25"/>
    <row r="129" s="19" customFormat="1" x14ac:dyDescent="0.25"/>
    <row r="130" s="19" customFormat="1" x14ac:dyDescent="0.25"/>
    <row r="131" s="19" customFormat="1" x14ac:dyDescent="0.25"/>
    <row r="132" s="19" customFormat="1" x14ac:dyDescent="0.25"/>
    <row r="133" s="19" customFormat="1" x14ac:dyDescent="0.25"/>
    <row r="134" s="19" customFormat="1" x14ac:dyDescent="0.25"/>
    <row r="135" s="19" customFormat="1" x14ac:dyDescent="0.25"/>
    <row r="136" s="19" customFormat="1" x14ac:dyDescent="0.25"/>
    <row r="137" s="19" customFormat="1" x14ac:dyDescent="0.25"/>
    <row r="138" s="19" customFormat="1" x14ac:dyDescent="0.25"/>
    <row r="139" s="19" customFormat="1" x14ac:dyDescent="0.25"/>
    <row r="140" s="19" customFormat="1" x14ac:dyDescent="0.25"/>
    <row r="141" s="19" customFormat="1" x14ac:dyDescent="0.25"/>
    <row r="142" s="19" customFormat="1" x14ac:dyDescent="0.25"/>
    <row r="143" s="19" customFormat="1" x14ac:dyDescent="0.25"/>
    <row r="144" s="19" customFormat="1" x14ac:dyDescent="0.25"/>
    <row r="145" s="19" customFormat="1" x14ac:dyDescent="0.25"/>
    <row r="146" s="19" customFormat="1" x14ac:dyDescent="0.25"/>
    <row r="147" s="19" customFormat="1" x14ac:dyDescent="0.25"/>
    <row r="148" s="19" customFormat="1" x14ac:dyDescent="0.25"/>
    <row r="149" s="19" customFormat="1" x14ac:dyDescent="0.25"/>
    <row r="150" s="19" customFormat="1" x14ac:dyDescent="0.25"/>
    <row r="151" s="19" customFormat="1" x14ac:dyDescent="0.25"/>
    <row r="152" s="19" customFormat="1" x14ac:dyDescent="0.25"/>
    <row r="153" s="19" customFormat="1" x14ac:dyDescent="0.25"/>
    <row r="154" s="19" customFormat="1" x14ac:dyDescent="0.25"/>
    <row r="155" s="19" customFormat="1" x14ac:dyDescent="0.25"/>
    <row r="156" s="19" customFormat="1" x14ac:dyDescent="0.25"/>
    <row r="157" s="19" customFormat="1" x14ac:dyDescent="0.25"/>
    <row r="158" s="19" customFormat="1" x14ac:dyDescent="0.25"/>
    <row r="159" s="19" customFormat="1" x14ac:dyDescent="0.25"/>
    <row r="160" s="19" customFormat="1" x14ac:dyDescent="0.25"/>
    <row r="161" s="19" customFormat="1" x14ac:dyDescent="0.25"/>
    <row r="162" s="19" customFormat="1" x14ac:dyDescent="0.25"/>
    <row r="163" s="19" customFormat="1" x14ac:dyDescent="0.25"/>
    <row r="164" s="19" customFormat="1" x14ac:dyDescent="0.25"/>
    <row r="165" s="19" customFormat="1" x14ac:dyDescent="0.25"/>
    <row r="166" s="19" customFormat="1" x14ac:dyDescent="0.25"/>
    <row r="167" s="19" customFormat="1" x14ac:dyDescent="0.25"/>
    <row r="168" s="19" customFormat="1" x14ac:dyDescent="0.25"/>
    <row r="169" s="19" customFormat="1" x14ac:dyDescent="0.25"/>
    <row r="170" s="19" customFormat="1" x14ac:dyDescent="0.25"/>
    <row r="171" s="19" customFormat="1" x14ac:dyDescent="0.25"/>
    <row r="172" s="19" customFormat="1" x14ac:dyDescent="0.25"/>
    <row r="173" s="19" customFormat="1" x14ac:dyDescent="0.25"/>
    <row r="174" s="19" customFormat="1" x14ac:dyDescent="0.25"/>
    <row r="175" s="19" customFormat="1" x14ac:dyDescent="0.25"/>
    <row r="176" s="19" customFormat="1" x14ac:dyDescent="0.25"/>
    <row r="177" s="19" customFormat="1" x14ac:dyDescent="0.25"/>
    <row r="178" s="19" customFormat="1" x14ac:dyDescent="0.25"/>
    <row r="179" s="19" customFormat="1" x14ac:dyDescent="0.25"/>
    <row r="180" s="19" customFormat="1" x14ac:dyDescent="0.25"/>
    <row r="181" s="19" customFormat="1" x14ac:dyDescent="0.25"/>
    <row r="182" s="19" customFormat="1" x14ac:dyDescent="0.25"/>
    <row r="183" s="19" customFormat="1" x14ac:dyDescent="0.25"/>
    <row r="184" s="19" customFormat="1" x14ac:dyDescent="0.25"/>
    <row r="185" s="19" customFormat="1" x14ac:dyDescent="0.25"/>
    <row r="186" s="19" customFormat="1" x14ac:dyDescent="0.25"/>
    <row r="187" s="19" customFormat="1" x14ac:dyDescent="0.25"/>
    <row r="188" s="19" customFormat="1" x14ac:dyDescent="0.25"/>
    <row r="189" s="19" customFormat="1" x14ac:dyDescent="0.25"/>
    <row r="190" s="19" customFormat="1" x14ac:dyDescent="0.25"/>
    <row r="191" s="19" customFormat="1" x14ac:dyDescent="0.25"/>
    <row r="192" s="19" customFormat="1" x14ac:dyDescent="0.25"/>
    <row r="193" s="19" customFormat="1" x14ac:dyDescent="0.25"/>
    <row r="194" s="19" customFormat="1" x14ac:dyDescent="0.25"/>
    <row r="195" s="19" customFormat="1" x14ac:dyDescent="0.25"/>
    <row r="196" s="19" customFormat="1" x14ac:dyDescent="0.25"/>
    <row r="197" s="19" customFormat="1" x14ac:dyDescent="0.25"/>
    <row r="198" s="19" customFormat="1" x14ac:dyDescent="0.25"/>
    <row r="199" s="19" customFormat="1" x14ac:dyDescent="0.25"/>
    <row r="200" s="19" customFormat="1" x14ac:dyDescent="0.25"/>
    <row r="201" s="19" customFormat="1" x14ac:dyDescent="0.25"/>
    <row r="202" s="19" customFormat="1" x14ac:dyDescent="0.25"/>
    <row r="203" s="19" customFormat="1" x14ac:dyDescent="0.25"/>
    <row r="204" s="19" customFormat="1" x14ac:dyDescent="0.25"/>
    <row r="205" s="19" customFormat="1" x14ac:dyDescent="0.25"/>
    <row r="206" s="19" customFormat="1" x14ac:dyDescent="0.25"/>
    <row r="207" s="19" customFormat="1" x14ac:dyDescent="0.25"/>
    <row r="208" s="19" customFormat="1" x14ac:dyDescent="0.25"/>
    <row r="209" s="19" customFormat="1" x14ac:dyDescent="0.25"/>
    <row r="210" s="19" customFormat="1" x14ac:dyDescent="0.25"/>
    <row r="211" s="19" customFormat="1" x14ac:dyDescent="0.25"/>
    <row r="212" s="19" customFormat="1" x14ac:dyDescent="0.25"/>
    <row r="213" s="19" customFormat="1" x14ac:dyDescent="0.25"/>
    <row r="214" s="19" customFormat="1" x14ac:dyDescent="0.25"/>
    <row r="215" s="19" customFormat="1" x14ac:dyDescent="0.25"/>
    <row r="216" s="19" customFormat="1" x14ac:dyDescent="0.25"/>
    <row r="217" s="19" customFormat="1" x14ac:dyDescent="0.25"/>
    <row r="218" s="19" customFormat="1" x14ac:dyDescent="0.25"/>
    <row r="219" s="19" customFormat="1" x14ac:dyDescent="0.25"/>
    <row r="220" s="19" customFormat="1" x14ac:dyDescent="0.25"/>
    <row r="221" s="19" customFormat="1" x14ac:dyDescent="0.25"/>
    <row r="222" s="19" customFormat="1" x14ac:dyDescent="0.25"/>
    <row r="223" s="19" customFormat="1" x14ac:dyDescent="0.25"/>
    <row r="224" s="19" customFormat="1" x14ac:dyDescent="0.25"/>
    <row r="225" s="19" customFormat="1" x14ac:dyDescent="0.25"/>
    <row r="226" s="19" customFormat="1" x14ac:dyDescent="0.25"/>
    <row r="227" s="19" customFormat="1" x14ac:dyDescent="0.25"/>
    <row r="228" s="19" customFormat="1" x14ac:dyDescent="0.25"/>
    <row r="229" s="19" customFormat="1" x14ac:dyDescent="0.25"/>
    <row r="230" s="19" customFormat="1" x14ac:dyDescent="0.25"/>
    <row r="231" s="19" customFormat="1" x14ac:dyDescent="0.25"/>
    <row r="232" s="19" customFormat="1" x14ac:dyDescent="0.25"/>
    <row r="233" s="19" customFormat="1" x14ac:dyDescent="0.25"/>
    <row r="234" s="19" customFormat="1" x14ac:dyDescent="0.25"/>
    <row r="235" s="19" customFormat="1" x14ac:dyDescent="0.25"/>
    <row r="236" s="19" customFormat="1" x14ac:dyDescent="0.25"/>
    <row r="237" s="19" customFormat="1" x14ac:dyDescent="0.25"/>
    <row r="238" s="19" customFormat="1" x14ac:dyDescent="0.25"/>
    <row r="239" s="19" customFormat="1" x14ac:dyDescent="0.25"/>
    <row r="240" s="19" customFormat="1" x14ac:dyDescent="0.25"/>
    <row r="241" s="19" customFormat="1" x14ac:dyDescent="0.25"/>
    <row r="242" s="19" customFormat="1" x14ac:dyDescent="0.25"/>
    <row r="243" s="19" customFormat="1" x14ac:dyDescent="0.25"/>
    <row r="244" s="19" customFormat="1" x14ac:dyDescent="0.25"/>
    <row r="245" s="19" customFormat="1" x14ac:dyDescent="0.25"/>
    <row r="246" s="19" customFormat="1" x14ac:dyDescent="0.25"/>
    <row r="247" s="19" customFormat="1" x14ac:dyDescent="0.25"/>
    <row r="248" s="19" customFormat="1" x14ac:dyDescent="0.25"/>
    <row r="249" s="19" customFormat="1" x14ac:dyDescent="0.25"/>
    <row r="250" s="19" customFormat="1" x14ac:dyDescent="0.25"/>
    <row r="251" s="19" customFormat="1" x14ac:dyDescent="0.25"/>
    <row r="252" s="19" customFormat="1" x14ac:dyDescent="0.25"/>
    <row r="253" s="19" customFormat="1" x14ac:dyDescent="0.25"/>
    <row r="254" s="19" customFormat="1" x14ac:dyDescent="0.25"/>
    <row r="255" s="19" customFormat="1" x14ac:dyDescent="0.25"/>
    <row r="256" s="19" customFormat="1" x14ac:dyDescent="0.25"/>
    <row r="257" s="19" customFormat="1" x14ac:dyDescent="0.25"/>
    <row r="258" s="19" customFormat="1" x14ac:dyDescent="0.25"/>
    <row r="259" s="19" customFormat="1" x14ac:dyDescent="0.25"/>
    <row r="260" s="19" customFormat="1" x14ac:dyDescent="0.25"/>
    <row r="261" s="19" customFormat="1" x14ac:dyDescent="0.25"/>
    <row r="262" s="19" customFormat="1" x14ac:dyDescent="0.25"/>
    <row r="263" s="19" customFormat="1" x14ac:dyDescent="0.25"/>
    <row r="264" s="19" customFormat="1" x14ac:dyDescent="0.25"/>
    <row r="265" s="19" customFormat="1" x14ac:dyDescent="0.25"/>
    <row r="266" s="19" customFormat="1" x14ac:dyDescent="0.25"/>
    <row r="267" s="19" customFormat="1" x14ac:dyDescent="0.25"/>
    <row r="268" s="19" customFormat="1" x14ac:dyDescent="0.25"/>
    <row r="269" s="19" customFormat="1" x14ac:dyDescent="0.25"/>
    <row r="270" s="19" customFormat="1" x14ac:dyDescent="0.25"/>
    <row r="271" s="19" customFormat="1" x14ac:dyDescent="0.25"/>
    <row r="272" s="19" customFormat="1" x14ac:dyDescent="0.25"/>
    <row r="273" s="19" customFormat="1" x14ac:dyDescent="0.25"/>
    <row r="274" s="19" customFormat="1" x14ac:dyDescent="0.25"/>
    <row r="275" s="19" customFormat="1" x14ac:dyDescent="0.25"/>
    <row r="276" s="19" customFormat="1" x14ac:dyDescent="0.25"/>
    <row r="277" s="19" customFormat="1" x14ac:dyDescent="0.25"/>
    <row r="278" s="19" customFormat="1" x14ac:dyDescent="0.25"/>
    <row r="279" s="19" customFormat="1" x14ac:dyDescent="0.25"/>
    <row r="280" s="19" customFormat="1" x14ac:dyDescent="0.25"/>
    <row r="281" s="19" customFormat="1" x14ac:dyDescent="0.25"/>
    <row r="282" s="19" customFormat="1" x14ac:dyDescent="0.25"/>
    <row r="283" s="19" customFormat="1" x14ac:dyDescent="0.25"/>
    <row r="284" s="19" customFormat="1" x14ac:dyDescent="0.25"/>
    <row r="285" s="19" customFormat="1" x14ac:dyDescent="0.25"/>
    <row r="286" s="19" customFormat="1" x14ac:dyDescent="0.25"/>
    <row r="287" s="19" customFormat="1" x14ac:dyDescent="0.25"/>
    <row r="288" s="19" customFormat="1" x14ac:dyDescent="0.25"/>
    <row r="289" s="19" customFormat="1" x14ac:dyDescent="0.25"/>
    <row r="290" s="19" customFormat="1" x14ac:dyDescent="0.25"/>
    <row r="291" s="19" customFormat="1" x14ac:dyDescent="0.25"/>
    <row r="292" s="19" customFormat="1" x14ac:dyDescent="0.25"/>
    <row r="293" s="19" customFormat="1" x14ac:dyDescent="0.25"/>
    <row r="294" s="19" customFormat="1" x14ac:dyDescent="0.25"/>
    <row r="295" s="19" customFormat="1" x14ac:dyDescent="0.25"/>
    <row r="296" s="19" customFormat="1" x14ac:dyDescent="0.25"/>
    <row r="297" s="19" customFormat="1" x14ac:dyDescent="0.25"/>
    <row r="298" s="19" customFormat="1" x14ac:dyDescent="0.25"/>
    <row r="299" s="19" customFormat="1" x14ac:dyDescent="0.25"/>
    <row r="300" s="19" customFormat="1" x14ac:dyDescent="0.25"/>
    <row r="301" s="19" customFormat="1" x14ac:dyDescent="0.25"/>
    <row r="302" s="19" customFormat="1" x14ac:dyDescent="0.25"/>
    <row r="303" s="19" customFormat="1" x14ac:dyDescent="0.25"/>
    <row r="304" s="19" customFormat="1" x14ac:dyDescent="0.25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workbookViewId="0">
      <selection activeCell="B2" sqref="B2:D2"/>
    </sheetView>
  </sheetViews>
  <sheetFormatPr defaultRowHeight="18" x14ac:dyDescent="0.25"/>
  <cols>
    <col min="1" max="1" width="2.85546875" style="51" customWidth="1"/>
    <col min="2" max="2" width="4.28515625" style="51" customWidth="1"/>
    <col min="3" max="3" width="7.42578125" style="51" customWidth="1"/>
    <col min="4" max="4" width="6.28515625" style="51" customWidth="1"/>
    <col min="5" max="5" width="10" style="51" customWidth="1"/>
    <col min="6" max="6" width="11" style="51" bestFit="1" customWidth="1"/>
    <col min="7" max="7" width="5.7109375" style="51" customWidth="1"/>
    <col min="8" max="11" width="9.140625" style="51"/>
    <col min="12" max="12" width="12.5703125" style="51" customWidth="1"/>
    <col min="13" max="13" width="29.28515625" style="51" customWidth="1"/>
    <col min="14" max="14" width="3" style="51" customWidth="1"/>
    <col min="15" max="26" width="9.140625" style="62"/>
    <col min="27" max="16384" width="9.140625" style="51"/>
  </cols>
  <sheetData>
    <row r="1" spans="1:14" ht="18.75" thickBot="1" x14ac:dyDescent="0.3">
      <c r="A1" s="50"/>
      <c r="B1" s="50"/>
      <c r="C1" s="50"/>
      <c r="D1" s="50"/>
      <c r="E1" s="50"/>
      <c r="F1" s="50"/>
      <c r="G1" s="50" t="s">
        <v>90</v>
      </c>
      <c r="H1" s="50"/>
      <c r="I1" s="50"/>
      <c r="J1" s="50"/>
      <c r="K1" s="50"/>
      <c r="L1" s="50"/>
      <c r="M1" s="50"/>
      <c r="N1" s="50"/>
    </row>
    <row r="2" spans="1:14" ht="18.75" thickBot="1" x14ac:dyDescent="0.3">
      <c r="A2" s="50"/>
      <c r="B2" s="52" t="s">
        <v>89</v>
      </c>
      <c r="C2" s="53"/>
      <c r="D2" s="53"/>
      <c r="N2" s="50"/>
    </row>
    <row r="3" spans="1:14" ht="21" x14ac:dyDescent="0.35">
      <c r="A3" s="50"/>
      <c r="B3" s="51" t="s">
        <v>93</v>
      </c>
      <c r="N3" s="50"/>
    </row>
    <row r="4" spans="1:14" ht="27.75" customHeight="1" x14ac:dyDescent="0.35">
      <c r="A4" s="50"/>
      <c r="B4" s="51" t="s">
        <v>96</v>
      </c>
      <c r="N4" s="50"/>
    </row>
    <row r="5" spans="1:14" ht="39" customHeight="1" thickBot="1" x14ac:dyDescent="0.3">
      <c r="A5" s="50"/>
      <c r="B5" s="51" t="s">
        <v>91</v>
      </c>
      <c r="N5" s="50"/>
    </row>
    <row r="6" spans="1:14" ht="21.75" thickBot="1" x14ac:dyDescent="0.4">
      <c r="A6" s="50"/>
      <c r="B6" s="54" t="s">
        <v>94</v>
      </c>
      <c r="C6" s="55">
        <v>4</v>
      </c>
      <c r="D6" s="54" t="s">
        <v>7</v>
      </c>
      <c r="E6" s="55">
        <v>3</v>
      </c>
      <c r="F6" s="54" t="s">
        <v>8</v>
      </c>
      <c r="G6" s="56">
        <v>10</v>
      </c>
      <c r="N6" s="50"/>
    </row>
    <row r="7" spans="1:14" ht="30.75" customHeight="1" x14ac:dyDescent="0.25">
      <c r="A7" s="50"/>
      <c r="B7" s="51" t="str">
        <f>CONCATENATE("Calcule o termo que se encontra na posição ",G6," sabendo que o primeiro termo é ",C6,"  e a razão é ",E6,".")</f>
        <v>Calcule o termo que se encontra na posição 10 sabendo que o primeiro termo é 4  e a razão é 3.</v>
      </c>
      <c r="N7" s="50"/>
    </row>
    <row r="8" spans="1:14" ht="20.25" customHeight="1" thickBot="1" x14ac:dyDescent="0.4">
      <c r="A8" s="50"/>
      <c r="E8" s="51" t="s">
        <v>95</v>
      </c>
      <c r="N8" s="50"/>
    </row>
    <row r="9" spans="1:14" ht="21.75" thickBot="1" x14ac:dyDescent="0.4">
      <c r="A9" s="50"/>
      <c r="B9" s="57" t="s">
        <v>90</v>
      </c>
      <c r="C9" s="58">
        <f>G6</f>
        <v>10</v>
      </c>
      <c r="D9" s="51" t="s">
        <v>92</v>
      </c>
      <c r="E9" s="48"/>
      <c r="F9" s="59" t="str">
        <f>IF(E9="","",IF(E9=C6+(G6-1)*C6," Certo!","Refaça os cálculos."))</f>
        <v/>
      </c>
      <c r="G9" s="60"/>
      <c r="H9" s="60"/>
      <c r="I9" s="60"/>
      <c r="J9" s="61"/>
      <c r="K9" s="61"/>
      <c r="N9" s="50"/>
    </row>
    <row r="10" spans="1:14" ht="30.75" customHeight="1" thickBot="1" x14ac:dyDescent="0.3">
      <c r="A10" s="50"/>
      <c r="B10" s="51" t="s">
        <v>97</v>
      </c>
      <c r="F10" s="59"/>
      <c r="N10" s="50"/>
    </row>
    <row r="11" spans="1:14" ht="21.75" thickBot="1" x14ac:dyDescent="0.4">
      <c r="A11" s="50"/>
      <c r="B11" s="57" t="s">
        <v>90</v>
      </c>
      <c r="C11" s="58">
        <f>G6+1</f>
        <v>11</v>
      </c>
      <c r="E11" s="63"/>
      <c r="F11" s="59" t="str">
        <f>IF(E9="","",IF(E9=C6+(G6-1)*C6," Certo!","Refaça os cálculos."))</f>
        <v/>
      </c>
      <c r="N11" s="50"/>
    </row>
    <row r="12" spans="1:14" ht="21.75" thickBot="1" x14ac:dyDescent="0.4">
      <c r="A12" s="50"/>
      <c r="B12" s="57"/>
      <c r="C12" s="58"/>
      <c r="E12" s="59"/>
      <c r="F12" s="59"/>
      <c r="N12" s="50"/>
    </row>
    <row r="13" spans="1:14" ht="21.75" thickBot="1" x14ac:dyDescent="0.4">
      <c r="A13" s="50"/>
      <c r="B13" s="57" t="s">
        <v>90</v>
      </c>
      <c r="C13" s="58">
        <f>G6+2</f>
        <v>12</v>
      </c>
      <c r="E13" s="63"/>
      <c r="F13" s="51" t="str">
        <f>IF(E9="","",IF(E9=C6+(G6+1)*C6," Certo!","Refaça os cálculos."))</f>
        <v/>
      </c>
      <c r="N13" s="50"/>
    </row>
    <row r="14" spans="1:14" x14ac:dyDescent="0.25">
      <c r="A14" s="50"/>
      <c r="N14" s="50"/>
    </row>
    <row r="15" spans="1:14" ht="20.25" customHeight="1" x14ac:dyDescent="0.25">
      <c r="A15" s="50"/>
      <c r="N15" s="50"/>
    </row>
    <row r="16" spans="1:14" x14ac:dyDescent="0.25">
      <c r="A16" s="50"/>
      <c r="N16" s="50"/>
    </row>
    <row r="17" spans="1:14" x14ac:dyDescent="0.25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</row>
    <row r="18" spans="1:14" x14ac:dyDescent="0.25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</row>
    <row r="19" spans="1:14" x14ac:dyDescent="0.25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</row>
    <row r="20" spans="1:14" x14ac:dyDescent="0.25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</row>
    <row r="21" spans="1:14" x14ac:dyDescent="0.25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</row>
    <row r="22" spans="1:14" x14ac:dyDescent="0.25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</row>
    <row r="23" spans="1:14" x14ac:dyDescent="0.25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</row>
    <row r="24" spans="1:14" x14ac:dyDescent="0.25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</row>
    <row r="25" spans="1:14" x14ac:dyDescent="0.25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</row>
    <row r="26" spans="1:14" x14ac:dyDescent="0.25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</row>
    <row r="27" spans="1:14" x14ac:dyDescent="0.25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</row>
    <row r="28" spans="1:14" x14ac:dyDescent="0.25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</row>
    <row r="29" spans="1:14" x14ac:dyDescent="0.25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</row>
    <row r="30" spans="1:14" x14ac:dyDescent="0.2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</row>
    <row r="31" spans="1:14" x14ac:dyDescent="0.25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</row>
    <row r="32" spans="1:14" x14ac:dyDescent="0.2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1:14" x14ac:dyDescent="0.2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</row>
    <row r="34" spans="1:14" x14ac:dyDescent="0.25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</row>
    <row r="35" spans="1:14" x14ac:dyDescent="0.25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</row>
    <row r="36" spans="1:14" x14ac:dyDescent="0.25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</row>
    <row r="37" spans="1:14" x14ac:dyDescent="0.25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</row>
    <row r="38" spans="1:14" x14ac:dyDescent="0.25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</row>
    <row r="39" spans="1:14" x14ac:dyDescent="0.25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</row>
    <row r="40" spans="1:14" x14ac:dyDescent="0.25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</row>
    <row r="41" spans="1:14" x14ac:dyDescent="0.25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</row>
    <row r="42" spans="1:14" x14ac:dyDescent="0.25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</row>
    <row r="43" spans="1:14" x14ac:dyDescent="0.25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</row>
    <row r="44" spans="1:14" x14ac:dyDescent="0.25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</row>
    <row r="45" spans="1:14" x14ac:dyDescent="0.25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</row>
    <row r="46" spans="1:14" x14ac:dyDescent="0.25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</row>
    <row r="47" spans="1:14" x14ac:dyDescent="0.2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</row>
    <row r="48" spans="1:14" x14ac:dyDescent="0.25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</row>
    <row r="49" spans="1:14" x14ac:dyDescent="0.25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</row>
    <row r="50" spans="1:14" x14ac:dyDescent="0.25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</row>
    <row r="51" spans="1:14" x14ac:dyDescent="0.25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</row>
    <row r="52" spans="1:14" x14ac:dyDescent="0.25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</row>
    <row r="53" spans="1:14" x14ac:dyDescent="0.25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</row>
    <row r="54" spans="1:14" x14ac:dyDescent="0.25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1:14" x14ac:dyDescent="0.25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  <row r="56" spans="1:14" x14ac:dyDescent="0.25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</row>
    <row r="57" spans="1:14" x14ac:dyDescent="0.25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8"/>
  <sheetViews>
    <sheetView workbookViewId="0"/>
  </sheetViews>
  <sheetFormatPr defaultRowHeight="18" x14ac:dyDescent="0.25"/>
  <cols>
    <col min="1" max="1" width="3.5703125" style="20" customWidth="1"/>
    <col min="2" max="2" width="14.5703125" style="20" customWidth="1"/>
    <col min="3" max="3" width="9.42578125" style="20" customWidth="1"/>
    <col min="4" max="4" width="6.7109375" style="20" customWidth="1"/>
    <col min="5" max="5" width="10" style="20" customWidth="1"/>
    <col min="6" max="6" width="9.140625" style="20"/>
    <col min="7" max="12" width="9.28515625" style="20" customWidth="1"/>
    <col min="13" max="13" width="30.7109375" style="20" customWidth="1"/>
    <col min="14" max="14" width="2.7109375" style="20" customWidth="1"/>
    <col min="15" max="15" width="4.140625" style="20" customWidth="1"/>
    <col min="16" max="37" width="9.140625" style="8"/>
    <col min="38" max="16384" width="9.140625" style="20"/>
  </cols>
  <sheetData>
    <row r="1" spans="1:15" ht="18.75" thickBot="1" x14ac:dyDescent="0.3">
      <c r="A1" s="74"/>
      <c r="B1" s="75" t="s">
        <v>103</v>
      </c>
      <c r="C1" s="75"/>
      <c r="D1" s="75"/>
      <c r="E1" s="75"/>
      <c r="F1" s="75"/>
      <c r="G1" s="76"/>
      <c r="H1" s="76"/>
      <c r="I1" s="76"/>
      <c r="J1" s="76"/>
      <c r="K1" s="76"/>
      <c r="L1" s="76"/>
      <c r="M1" s="76"/>
      <c r="N1" s="77"/>
      <c r="O1" s="8"/>
    </row>
    <row r="2" spans="1:15" x14ac:dyDescent="0.25">
      <c r="A2" s="79"/>
      <c r="B2" s="8" t="s">
        <v>100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78"/>
      <c r="O2" s="8"/>
    </row>
    <row r="3" spans="1:15" ht="21.75" thickBot="1" x14ac:dyDescent="0.4">
      <c r="A3" s="79"/>
      <c r="B3" s="8"/>
      <c r="C3" s="8"/>
      <c r="D3" s="8"/>
      <c r="E3" s="7" t="s">
        <v>106</v>
      </c>
      <c r="F3" s="80" t="s">
        <v>107</v>
      </c>
      <c r="G3" s="80"/>
      <c r="H3" s="26"/>
      <c r="I3" s="8"/>
      <c r="J3" s="8"/>
      <c r="K3" s="8"/>
      <c r="L3" s="8"/>
      <c r="M3" s="8"/>
      <c r="N3" s="78"/>
      <c r="O3" s="8"/>
    </row>
    <row r="4" spans="1:15" ht="16.5" customHeight="1" x14ac:dyDescent="0.25">
      <c r="A4" s="79"/>
      <c r="B4" s="8"/>
      <c r="C4" s="8"/>
      <c r="D4" s="8"/>
      <c r="E4" s="8"/>
      <c r="F4" s="8">
        <v>2</v>
      </c>
      <c r="G4" s="8"/>
      <c r="H4" s="8"/>
      <c r="I4" s="8"/>
      <c r="J4" s="8"/>
      <c r="K4" s="8"/>
      <c r="L4" s="8"/>
      <c r="M4" s="8"/>
      <c r="N4" s="78"/>
      <c r="O4" s="8"/>
    </row>
    <row r="5" spans="1:15" x14ac:dyDescent="0.25">
      <c r="A5" s="79"/>
      <c r="B5" s="8"/>
      <c r="C5" s="8"/>
      <c r="D5" s="8"/>
      <c r="E5" s="8" t="s">
        <v>14</v>
      </c>
      <c r="F5" s="8"/>
      <c r="G5" s="8"/>
      <c r="H5" s="81" t="s">
        <v>16</v>
      </c>
      <c r="I5" s="8"/>
      <c r="J5" s="8"/>
      <c r="K5" s="8"/>
      <c r="L5" s="8"/>
      <c r="M5" s="8"/>
      <c r="N5" s="78"/>
      <c r="O5" s="8"/>
    </row>
    <row r="6" spans="1:15" x14ac:dyDescent="0.25">
      <c r="A6" s="79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78"/>
      <c r="O6" s="8"/>
    </row>
    <row r="7" spans="1:15" x14ac:dyDescent="0.25">
      <c r="A7" s="79"/>
      <c r="B7" s="8"/>
      <c r="C7" s="8"/>
      <c r="D7" s="8"/>
      <c r="E7" s="23" t="s">
        <v>17</v>
      </c>
      <c r="F7" s="8"/>
      <c r="G7" s="82" t="s">
        <v>15</v>
      </c>
      <c r="H7" s="8"/>
      <c r="I7" s="8"/>
      <c r="J7" s="8"/>
      <c r="K7" s="8"/>
      <c r="L7" s="8"/>
      <c r="M7" s="8"/>
      <c r="N7" s="78"/>
      <c r="O7" s="8"/>
    </row>
    <row r="8" spans="1:15" x14ac:dyDescent="0.25">
      <c r="A8" s="79"/>
      <c r="B8" s="8" t="s">
        <v>101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78"/>
      <c r="O8" s="8"/>
    </row>
    <row r="9" spans="1:15" ht="18.75" thickBot="1" x14ac:dyDescent="0.3">
      <c r="A9" s="79"/>
      <c r="B9" s="8" t="s">
        <v>102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78"/>
      <c r="O9" s="8"/>
    </row>
    <row r="10" spans="1:15" ht="18" customHeight="1" thickBot="1" x14ac:dyDescent="0.4">
      <c r="A10" s="79"/>
      <c r="B10" s="83" t="s">
        <v>108</v>
      </c>
      <c r="C10" s="84">
        <v>20</v>
      </c>
      <c r="D10" s="83" t="s">
        <v>7</v>
      </c>
      <c r="E10" s="84">
        <v>4</v>
      </c>
      <c r="F10" s="83" t="s">
        <v>8</v>
      </c>
      <c r="G10" s="84">
        <v>5</v>
      </c>
      <c r="H10" s="8"/>
      <c r="I10" s="8"/>
      <c r="J10" s="8"/>
      <c r="K10" s="8"/>
      <c r="L10" s="8"/>
      <c r="M10" s="8"/>
      <c r="N10" s="78"/>
      <c r="O10" s="8"/>
    </row>
    <row r="11" spans="1:15" x14ac:dyDescent="0.25">
      <c r="A11" s="79"/>
      <c r="B11" s="85" t="str">
        <f>CONCATENATE(" Enunciado:Sabendo-se que uma Progressão Aritmética de razão ",E10," tem seu primeiro termo igual a ", C10,",")</f>
        <v xml:space="preserve"> Enunciado:Sabendo-se que uma Progressão Aritmética de razão 4 tem seu primeiro termo igual a 20,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78"/>
      <c r="O11" s="8"/>
    </row>
    <row r="12" spans="1:15" x14ac:dyDescent="0.25">
      <c r="A12" s="79"/>
      <c r="B12" s="85" t="str">
        <f>CONCATENATE(" determine a soma dos ", G10," primeiros termos desta PA")</f>
        <v xml:space="preserve"> determine a soma dos 5 primeiros termos desta PA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78"/>
      <c r="O12" s="8"/>
    </row>
    <row r="13" spans="1:15" x14ac:dyDescent="0.25">
      <c r="A13" s="79"/>
      <c r="B13" s="8" t="str">
        <f>CONCATENATE(" Para encontrar o  a soma pode-se calcular todos os ",G10," termos e somar todos ou aplicar a fórmula da soma.")</f>
        <v xml:space="preserve"> Para encontrar o  a soma pode-se calcular todos os 5 termos e somar todos ou aplicar a fórmula da soma.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78"/>
      <c r="O13" s="8"/>
    </row>
    <row r="14" spans="1:15" x14ac:dyDescent="0.25">
      <c r="A14" s="79"/>
      <c r="B14" s="86" t="s">
        <v>104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78"/>
      <c r="O14" s="8"/>
    </row>
    <row r="15" spans="1:15" x14ac:dyDescent="0.25">
      <c r="A15" s="79"/>
      <c r="B15" s="27" t="str">
        <f>CONCATENATE(" Modo 1 : Escrevendo a sequência: ( ",C10,",  ", C10+E10, ",  ... , ",C10+(G10-1)*E10,")." )</f>
        <v xml:space="preserve"> Modo 1 : Escrevendo a sequência: ( 20,  24,  ... , 36).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78"/>
      <c r="O15" s="8"/>
    </row>
    <row r="16" spans="1:15" x14ac:dyDescent="0.25">
      <c r="A16" s="79"/>
      <c r="B16" s="8" t="s">
        <v>105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78"/>
      <c r="O16" s="8"/>
    </row>
    <row r="17" spans="1:15" ht="24" customHeight="1" x14ac:dyDescent="0.35">
      <c r="A17" s="79"/>
      <c r="B17" s="87" t="s">
        <v>110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78"/>
      <c r="O17" s="8"/>
    </row>
    <row r="18" spans="1:15" ht="21" x14ac:dyDescent="0.35">
      <c r="A18" s="79"/>
      <c r="B18" s="8" t="s">
        <v>109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78"/>
      <c r="O18" s="8"/>
    </row>
    <row r="19" spans="1:15" x14ac:dyDescent="0.25">
      <c r="A19" s="79"/>
      <c r="B19" s="91" t="str">
        <f>CONCATENATE("an=a1+(n-1).r  =&gt; an=", C10,"+(",G10,"-1).",E10,"=",  C10+(G10-1)*E10)</f>
        <v>an=a1+(n-1).r  =&gt; an=20+(5-1).4=36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78"/>
      <c r="O19" s="8"/>
    </row>
    <row r="20" spans="1:15" ht="18.75" thickBot="1" x14ac:dyDescent="0.3">
      <c r="A20" s="88"/>
      <c r="B20" s="87" t="str">
        <f>CONCATENATE("  Sn= ( ",C10," +  ", C10+(G10-1)*E10,") . ",G10,"/2  =   (",C10+C10+(G10-1)*E10,") . ",G10,"/2  = ",(C10+C10+(G10-1)*E10)*G10/2 )</f>
        <v xml:space="preserve">  Sn= ( 20 +  36) . 5/2  =   (56) . 5/2  = 140</v>
      </c>
      <c r="C20" s="8"/>
      <c r="D20" s="8"/>
      <c r="E20" s="8"/>
      <c r="F20" s="8"/>
      <c r="G20" s="8"/>
      <c r="H20" s="92" t="s">
        <v>111</v>
      </c>
      <c r="I20" s="92"/>
      <c r="J20" s="93"/>
      <c r="K20" s="94">
        <f>(C10+C10+(G10-1)*E10)*G10/2</f>
        <v>140</v>
      </c>
      <c r="L20" s="8"/>
      <c r="M20" s="8"/>
      <c r="N20" s="89"/>
      <c r="O20" s="8"/>
    </row>
    <row r="21" spans="1:15" ht="18.75" thickBot="1" x14ac:dyDescent="0.3">
      <c r="A21" s="88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89"/>
      <c r="O21" s="8"/>
    </row>
    <row r="22" spans="1:1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x14ac:dyDescent="0.25">
      <c r="A23" s="8"/>
      <c r="B23" s="86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18.75" thickBo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ht="18.75" thickBot="1" x14ac:dyDescent="0.3">
      <c r="A27" s="8"/>
      <c r="B27" s="83"/>
      <c r="C27" s="90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ht="18.75" thickBot="1" x14ac:dyDescent="0.3">
      <c r="A28" s="8"/>
      <c r="B28" s="83"/>
      <c r="C28" s="90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ht="18.75" thickBot="1" x14ac:dyDescent="0.3">
      <c r="A29" s="8"/>
      <c r="B29" s="83"/>
      <c r="C29" s="90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8.75" thickBot="1" x14ac:dyDescent="0.3">
      <c r="A30" s="8"/>
      <c r="B30" s="8"/>
      <c r="C30" s="90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1:15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1:15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s="8" customFormat="1" x14ac:dyDescent="0.25"/>
    <row r="53" spans="1:15" s="8" customFormat="1" x14ac:dyDescent="0.25"/>
    <row r="54" spans="1:15" s="8" customFormat="1" x14ac:dyDescent="0.25"/>
    <row r="55" spans="1:15" s="8" customFormat="1" x14ac:dyDescent="0.25"/>
    <row r="56" spans="1:15" s="8" customFormat="1" x14ac:dyDescent="0.25"/>
    <row r="57" spans="1:15" s="8" customFormat="1" x14ac:dyDescent="0.25"/>
    <row r="58" spans="1:15" s="8" customFormat="1" x14ac:dyDescent="0.25"/>
    <row r="59" spans="1:15" s="8" customFormat="1" x14ac:dyDescent="0.25"/>
    <row r="60" spans="1:15" s="8" customFormat="1" x14ac:dyDescent="0.25"/>
    <row r="61" spans="1:15" s="8" customFormat="1" x14ac:dyDescent="0.25"/>
    <row r="62" spans="1:15" s="8" customFormat="1" x14ac:dyDescent="0.25"/>
    <row r="63" spans="1:15" s="8" customFormat="1" x14ac:dyDescent="0.25"/>
    <row r="64" spans="1:15" s="8" customFormat="1" x14ac:dyDescent="0.25"/>
    <row r="65" s="8" customFormat="1" x14ac:dyDescent="0.25"/>
    <row r="66" s="8" customFormat="1" x14ac:dyDescent="0.25"/>
    <row r="67" s="8" customFormat="1" x14ac:dyDescent="0.25"/>
    <row r="68" s="8" customFormat="1" x14ac:dyDescent="0.25"/>
    <row r="69" s="8" customFormat="1" x14ac:dyDescent="0.25"/>
    <row r="70" s="8" customFormat="1" x14ac:dyDescent="0.25"/>
    <row r="71" s="8" customFormat="1" x14ac:dyDescent="0.25"/>
    <row r="72" s="8" customFormat="1" x14ac:dyDescent="0.25"/>
    <row r="73" s="8" customFormat="1" x14ac:dyDescent="0.25"/>
    <row r="74" s="8" customFormat="1" x14ac:dyDescent="0.25"/>
    <row r="75" s="8" customFormat="1" x14ac:dyDescent="0.25"/>
    <row r="76" s="8" customFormat="1" x14ac:dyDescent="0.25"/>
    <row r="77" s="8" customFormat="1" x14ac:dyDescent="0.25"/>
    <row r="78" s="8" customFormat="1" x14ac:dyDescent="0.25"/>
    <row r="79" s="8" customFormat="1" x14ac:dyDescent="0.25"/>
    <row r="80" s="8" customFormat="1" x14ac:dyDescent="0.25"/>
    <row r="81" s="8" customFormat="1" x14ac:dyDescent="0.25"/>
    <row r="82" s="8" customFormat="1" x14ac:dyDescent="0.25"/>
    <row r="83" s="8" customFormat="1" x14ac:dyDescent="0.25"/>
    <row r="84" s="8" customFormat="1" x14ac:dyDescent="0.25"/>
    <row r="85" s="8" customFormat="1" x14ac:dyDescent="0.25"/>
    <row r="86" s="8" customFormat="1" x14ac:dyDescent="0.25"/>
    <row r="87" s="8" customFormat="1" x14ac:dyDescent="0.25"/>
    <row r="88" s="8" customFormat="1" x14ac:dyDescent="0.25"/>
    <row r="89" s="8" customFormat="1" x14ac:dyDescent="0.25"/>
    <row r="90" s="8" customFormat="1" x14ac:dyDescent="0.25"/>
    <row r="91" s="8" customFormat="1" x14ac:dyDescent="0.25"/>
    <row r="92" s="8" customFormat="1" x14ac:dyDescent="0.25"/>
    <row r="93" s="8" customFormat="1" x14ac:dyDescent="0.25"/>
    <row r="94" s="8" customFormat="1" x14ac:dyDescent="0.25"/>
    <row r="95" s="8" customFormat="1" x14ac:dyDescent="0.25"/>
    <row r="96" s="8" customFormat="1" x14ac:dyDescent="0.25"/>
    <row r="97" s="8" customFormat="1" x14ac:dyDescent="0.25"/>
    <row r="98" s="8" customFormat="1" x14ac:dyDescent="0.25"/>
    <row r="99" s="8" customFormat="1" x14ac:dyDescent="0.25"/>
    <row r="100" s="8" customFormat="1" x14ac:dyDescent="0.25"/>
    <row r="101" s="8" customFormat="1" x14ac:dyDescent="0.25"/>
    <row r="102" s="8" customFormat="1" x14ac:dyDescent="0.25"/>
    <row r="103" s="8" customFormat="1" x14ac:dyDescent="0.25"/>
    <row r="104" s="8" customFormat="1" x14ac:dyDescent="0.25"/>
    <row r="105" s="8" customFormat="1" x14ac:dyDescent="0.25"/>
    <row r="106" s="8" customFormat="1" x14ac:dyDescent="0.25"/>
    <row r="107" s="8" customFormat="1" x14ac:dyDescent="0.25"/>
    <row r="108" s="8" customFormat="1" x14ac:dyDescent="0.25"/>
    <row r="109" s="8" customFormat="1" x14ac:dyDescent="0.25"/>
    <row r="110" s="8" customFormat="1" x14ac:dyDescent="0.25"/>
    <row r="111" s="8" customFormat="1" x14ac:dyDescent="0.25"/>
    <row r="112" s="8" customFormat="1" x14ac:dyDescent="0.25"/>
    <row r="113" s="8" customFormat="1" x14ac:dyDescent="0.25"/>
    <row r="114" s="8" customFormat="1" x14ac:dyDescent="0.25"/>
    <row r="115" s="8" customFormat="1" x14ac:dyDescent="0.25"/>
    <row r="116" s="8" customFormat="1" x14ac:dyDescent="0.25"/>
    <row r="117" s="8" customFormat="1" x14ac:dyDescent="0.25"/>
    <row r="118" s="8" customFormat="1" x14ac:dyDescent="0.25"/>
    <row r="119" s="8" customFormat="1" x14ac:dyDescent="0.25"/>
    <row r="120" s="8" customFormat="1" x14ac:dyDescent="0.25"/>
    <row r="121" s="8" customFormat="1" x14ac:dyDescent="0.25"/>
    <row r="122" s="8" customFormat="1" x14ac:dyDescent="0.25"/>
    <row r="123" s="8" customFormat="1" x14ac:dyDescent="0.25"/>
    <row r="124" s="8" customFormat="1" x14ac:dyDescent="0.25"/>
    <row r="125" s="8" customFormat="1" x14ac:dyDescent="0.25"/>
    <row r="126" s="8" customFormat="1" x14ac:dyDescent="0.25"/>
    <row r="127" s="8" customFormat="1" x14ac:dyDescent="0.25"/>
    <row r="128" s="8" customFormat="1" x14ac:dyDescent="0.25"/>
    <row r="129" s="8" customFormat="1" x14ac:dyDescent="0.25"/>
    <row r="130" s="8" customFormat="1" x14ac:dyDescent="0.25"/>
    <row r="131" s="8" customFormat="1" x14ac:dyDescent="0.25"/>
    <row r="132" s="8" customFormat="1" x14ac:dyDescent="0.25"/>
    <row r="133" s="8" customFormat="1" x14ac:dyDescent="0.25"/>
    <row r="134" s="8" customFormat="1" x14ac:dyDescent="0.25"/>
    <row r="135" s="8" customFormat="1" x14ac:dyDescent="0.25"/>
    <row r="136" s="8" customFormat="1" x14ac:dyDescent="0.25"/>
    <row r="137" s="8" customFormat="1" x14ac:dyDescent="0.25"/>
    <row r="138" s="8" customFormat="1" x14ac:dyDescent="0.25"/>
    <row r="139" s="8" customFormat="1" x14ac:dyDescent="0.25"/>
    <row r="140" s="8" customFormat="1" x14ac:dyDescent="0.25"/>
    <row r="141" s="8" customFormat="1" x14ac:dyDescent="0.25"/>
    <row r="142" s="8" customFormat="1" x14ac:dyDescent="0.25"/>
    <row r="143" s="8" customFormat="1" x14ac:dyDescent="0.25"/>
    <row r="144" s="8" customFormat="1" x14ac:dyDescent="0.25"/>
    <row r="145" s="8" customFormat="1" x14ac:dyDescent="0.25"/>
    <row r="146" s="8" customFormat="1" x14ac:dyDescent="0.25"/>
    <row r="147" s="8" customFormat="1" x14ac:dyDescent="0.25"/>
    <row r="148" s="8" customFormat="1" x14ac:dyDescent="0.25"/>
  </sheetData>
  <phoneticPr fontId="4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T19" sqref="T19"/>
    </sheetView>
  </sheetViews>
  <sheetFormatPr defaultRowHeight="12.75" x14ac:dyDescent="0.2"/>
  <cols>
    <col min="1" max="1" width="2.7109375" customWidth="1"/>
    <col min="4" max="4" width="8.7109375" customWidth="1"/>
    <col min="5" max="5" width="9.140625" customWidth="1"/>
    <col min="7" max="7" width="9.28515625" customWidth="1"/>
    <col min="9" max="9" width="9.140625" customWidth="1"/>
    <col min="15" max="15" width="3.85546875" customWidth="1"/>
    <col min="17" max="17" width="11.5703125" customWidth="1"/>
    <col min="18" max="18" width="2.85546875" customWidth="1"/>
  </cols>
  <sheetData>
    <row r="1" spans="1:36" ht="15.75" thickBot="1" x14ac:dyDescent="0.2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8" customHeight="1" thickBot="1" x14ac:dyDescent="0.4">
      <c r="A2" s="72"/>
      <c r="B2" s="73" t="s">
        <v>112</v>
      </c>
      <c r="C2" s="73"/>
      <c r="D2" s="6"/>
      <c r="E2" s="6"/>
      <c r="F2" s="6"/>
      <c r="G2" s="6"/>
      <c r="H2" s="6"/>
      <c r="I2" s="6"/>
      <c r="J2" s="6" t="s">
        <v>120</v>
      </c>
      <c r="K2" s="6"/>
      <c r="L2" s="6"/>
      <c r="M2" s="6"/>
      <c r="N2" s="6"/>
      <c r="O2" s="6"/>
      <c r="P2" s="6"/>
      <c r="Q2" s="4"/>
      <c r="R2" s="7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15" x14ac:dyDescent="0.2">
      <c r="A3" s="7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7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20.25" thickBot="1" x14ac:dyDescent="0.4">
      <c r="A4" s="72"/>
      <c r="B4" s="2" t="s">
        <v>116</v>
      </c>
      <c r="C4" s="2"/>
      <c r="D4" s="2"/>
      <c r="E4" s="2"/>
      <c r="F4" s="2"/>
      <c r="G4" s="2" t="s">
        <v>115</v>
      </c>
      <c r="H4" s="2"/>
      <c r="I4" s="2"/>
      <c r="J4" s="2"/>
      <c r="K4" s="2" t="s">
        <v>117</v>
      </c>
      <c r="L4" s="2"/>
      <c r="M4" s="2"/>
      <c r="N4" s="2"/>
      <c r="O4" s="2"/>
      <c r="P4" s="2"/>
      <c r="Q4" s="2"/>
      <c r="R4" s="7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20.25" thickBot="1" x14ac:dyDescent="0.4">
      <c r="A5" s="72"/>
      <c r="B5" s="143" t="s">
        <v>119</v>
      </c>
      <c r="C5" s="142">
        <v>1</v>
      </c>
      <c r="D5" s="2"/>
      <c r="E5" s="2"/>
      <c r="F5" s="143" t="s">
        <v>7</v>
      </c>
      <c r="G5" s="142">
        <v>2</v>
      </c>
      <c r="H5" s="2"/>
      <c r="I5" s="2"/>
      <c r="J5" s="2"/>
      <c r="K5" s="143" t="s">
        <v>8</v>
      </c>
      <c r="L5" s="142">
        <v>9</v>
      </c>
      <c r="M5" s="2"/>
      <c r="N5" s="2"/>
      <c r="O5" s="2"/>
      <c r="P5" s="2"/>
      <c r="Q5" s="2"/>
      <c r="R5" s="7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15" x14ac:dyDescent="0.2">
      <c r="A6" s="72"/>
      <c r="B6" s="2" t="str">
        <f>CONCATENATE(" 1) Em uma Progressão Aritmética determine a soma dos  ",L5,"  primeiros termos sabendo que a razão é ",G5, " e o primeiro termo é ",C5," .")</f>
        <v xml:space="preserve"> 1) Em uma Progressão Aritmética determine a soma dos  9  primeiros termos sabendo que a razão é 2 e o primeiro termo é 1 .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7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15.75" thickBot="1" x14ac:dyDescent="0.25">
      <c r="A7" s="7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72"/>
      <c r="S7" s="2"/>
      <c r="T7" s="2"/>
      <c r="U7" s="2"/>
      <c r="V7" s="2"/>
      <c r="W7" s="2"/>
      <c r="X7" s="145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19.5" thickBot="1" x14ac:dyDescent="0.4">
      <c r="A8" s="72"/>
      <c r="B8" s="5" t="s">
        <v>118</v>
      </c>
      <c r="C8" s="144"/>
      <c r="D8" s="2" t="str">
        <f>IF(C8="","",IF(ABS(C8-X8)&lt;1,"Correto!","Refaça os cálculos"))</f>
        <v/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72"/>
      <c r="S8" s="2"/>
      <c r="T8" s="2"/>
      <c r="U8" s="2"/>
      <c r="V8" s="2"/>
      <c r="W8" s="2"/>
      <c r="X8" s="145">
        <f>(C5+C5+(L5-1)*G5)/2*G5</f>
        <v>18</v>
      </c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ht="15" x14ac:dyDescent="0.2">
      <c r="A9" s="7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72"/>
      <c r="S9" s="2"/>
      <c r="T9" s="2"/>
      <c r="U9" s="2"/>
      <c r="V9" s="2"/>
      <c r="W9" s="2"/>
      <c r="X9" s="145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ht="15" x14ac:dyDescent="0.2">
      <c r="A10" s="72"/>
      <c r="B10" s="2" t="str">
        <f>CONCATENATE(" 2) O valor a vista de certa mercadoria foi dividido em ", L5, " (n)  partes iguais. A primeira parte foi a entrada (a1)   R$ ", C5*100,",00  e não teve aumento.  ")</f>
        <v xml:space="preserve"> 2) O valor a vista de certa mercadoria foi dividido em 9 (n)  partes iguais. A primeira parte foi a entrada (a1)   R$ 100,00  e não teve aumento.  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72"/>
      <c r="S10" s="2"/>
      <c r="T10" s="2"/>
      <c r="U10" s="2"/>
      <c r="V10" s="2"/>
      <c r="W10" s="2"/>
      <c r="X10" s="145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ht="15" x14ac:dyDescent="0.2">
      <c r="A11" s="72"/>
      <c r="B11" s="2" t="str">
        <f>CONCATENATE(" as demais partes foram pagas mensalmente, porém com acréscimo de  R$ ",  G5,",00(r) sobre o valor pago no mês anterior.")</f>
        <v xml:space="preserve"> as demais partes foram pagas mensalmente, porém com acréscimo de  R$ 2,00(r) sobre o valor pago no mês anterior.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72"/>
      <c r="S11" s="2"/>
      <c r="T11" s="2"/>
      <c r="U11" s="2"/>
      <c r="V11" s="2"/>
      <c r="W11" s="2"/>
      <c r="X11" s="145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15" x14ac:dyDescent="0.2">
      <c r="A12" s="72"/>
      <c r="B12" s="2" t="s">
        <v>123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72"/>
      <c r="S12" s="2"/>
      <c r="T12" s="2"/>
      <c r="U12" s="2"/>
      <c r="V12" s="2"/>
      <c r="W12" s="2"/>
      <c r="X12" s="145">
        <f>(100*C5+100*C5+(L5-1)*G5)/2*G5</f>
        <v>216</v>
      </c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ht="15.75" thickBot="1" x14ac:dyDescent="0.25">
      <c r="A13" s="7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72"/>
      <c r="S13" s="2"/>
      <c r="T13" s="2"/>
      <c r="U13" s="2"/>
      <c r="V13" s="2"/>
      <c r="W13" s="2"/>
      <c r="X13" s="145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ht="16.5" thickBot="1" x14ac:dyDescent="0.3">
      <c r="A14" s="72"/>
      <c r="B14" s="2"/>
      <c r="C14" s="5" t="s">
        <v>124</v>
      </c>
      <c r="D14" s="144"/>
      <c r="E14" s="2" t="str">
        <f>IF(D14="","",IF(ABS(D14-X14)&lt;1,"Correto!","Refaça os cálculos"))</f>
        <v/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72"/>
      <c r="S14" s="2"/>
      <c r="T14" s="2"/>
      <c r="U14" s="2"/>
      <c r="V14" s="2"/>
      <c r="W14" s="2"/>
      <c r="X14" s="145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ht="27" customHeight="1" x14ac:dyDescent="0.2">
      <c r="A15" s="72"/>
      <c r="B15" s="2" t="str">
        <f>CONCATENATE(" 3) O valor a vista de certa mercadoria foi dividido em ",10* L5, " (n)  partes iguais. A primeira parte foi a entrada (a1)   R$ ", C5*100,",00  e não teve aumento.  ")</f>
        <v xml:space="preserve"> 3) O valor a vista de certa mercadoria foi dividido em 90 (n)  partes iguais. A primeira parte foi a entrada (a1)   R$ 100,00  e não teve aumento.  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72"/>
      <c r="S15" s="2"/>
      <c r="T15" s="2"/>
      <c r="U15" s="2"/>
      <c r="V15" s="2"/>
      <c r="W15" s="2"/>
      <c r="X15" s="145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ht="15" x14ac:dyDescent="0.2">
      <c r="A16" s="72"/>
      <c r="B16" s="2" t="str">
        <f>CONCATENATE(" as demais partes foram pagas mensalmente, porém com acréscimo de  R$ ",  G5,",00(r) sobre o valor pago no mês anterior.")</f>
        <v xml:space="preserve"> as demais partes foram pagas mensalmente, porém com acréscimo de  R$ 2,00(r) sobre o valor pago no mês anterior.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72"/>
      <c r="S16" s="2"/>
      <c r="T16" s="2"/>
      <c r="U16" s="2"/>
      <c r="V16" s="2"/>
      <c r="W16" s="2"/>
      <c r="X16" s="145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15" x14ac:dyDescent="0.2">
      <c r="A17" s="72"/>
      <c r="B17" s="2" t="s">
        <v>121</v>
      </c>
      <c r="C17" s="2"/>
      <c r="D17" s="2"/>
      <c r="E17" s="2"/>
      <c r="F17" s="2"/>
      <c r="G17" s="2"/>
      <c r="H17" s="2"/>
      <c r="I17" s="2"/>
      <c r="J17" s="2"/>
      <c r="K17" s="2"/>
      <c r="L17" s="2" t="s">
        <v>122</v>
      </c>
      <c r="M17" s="2"/>
      <c r="N17" s="2"/>
      <c r="O17" s="2"/>
      <c r="P17" s="2"/>
      <c r="Q17" s="2"/>
      <c r="R17" s="72"/>
      <c r="S17" s="2"/>
      <c r="T17" s="2"/>
      <c r="U17" s="2"/>
      <c r="V17" s="2"/>
      <c r="W17" s="2"/>
      <c r="X17" s="145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ht="15.75" thickBot="1" x14ac:dyDescent="0.25">
      <c r="A18" s="7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72"/>
      <c r="S18" s="2"/>
      <c r="T18" s="2"/>
      <c r="U18" s="2"/>
      <c r="V18" s="2"/>
      <c r="W18" s="2"/>
      <c r="X18" s="145">
        <f>(100*C5+100*C5+(L5-1)*G5*10)/2*G5*10</f>
        <v>3600</v>
      </c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ht="16.5" thickBot="1" x14ac:dyDescent="0.3">
      <c r="A19" s="72"/>
      <c r="B19" s="2"/>
      <c r="C19" s="5" t="s">
        <v>124</v>
      </c>
      <c r="D19" s="144"/>
      <c r="E19" s="2" t="str">
        <f>IF(D19="","",IF(ABS(D19-T19)&lt;1,"Correto!","Refaça os cálculos"))</f>
        <v/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72"/>
      <c r="S19" s="2"/>
      <c r="T19" s="2"/>
      <c r="U19" s="2"/>
      <c r="V19" s="2"/>
      <c r="W19" s="2"/>
      <c r="X19" s="145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ht="24" customHeight="1" x14ac:dyDescent="0.2">
      <c r="A20" s="72"/>
      <c r="B20" s="2" t="s">
        <v>125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7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ht="15" x14ac:dyDescent="0.2">
      <c r="A21" s="72"/>
      <c r="B21" s="2" t="s">
        <v>126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7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ht="15" x14ac:dyDescent="0.2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15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15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15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ht="1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ht="15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ht="15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ht="15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ht="15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ht="15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ht="1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ht="15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ht="15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ht="15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 ht="15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ht="1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ht="1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ht="1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ht="1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ht="1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ht="1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 ht="1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6" ht="1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 ht="1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6" ht="1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6" ht="1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1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:36" ht="1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1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ht="1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1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ht="1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ht="1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ht="1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ht="1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ht="1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ht="1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ht="1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ht="1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ht="1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ht="1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ht="1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ht="1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ht="1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ht="1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ht="1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ht="1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ht="1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ht="1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ht="1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ht="1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ht="1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ht="1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ht="1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ht="1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ht="1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 ht="1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 ht="1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 ht="1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I5" sqref="I5"/>
    </sheetView>
  </sheetViews>
  <sheetFormatPr defaultRowHeight="15" x14ac:dyDescent="0.2"/>
  <cols>
    <col min="1" max="1" width="3.28515625" style="1" customWidth="1"/>
    <col min="2" max="2" width="5.28515625" style="1" customWidth="1"/>
    <col min="3" max="8" width="9" style="1" customWidth="1"/>
    <col min="9" max="9" width="13" style="1" customWidth="1"/>
    <col min="10" max="10" width="9" style="1" customWidth="1"/>
    <col min="11" max="11" width="17.5703125" style="1" customWidth="1"/>
    <col min="12" max="12" width="3.5703125" style="1" customWidth="1"/>
    <col min="13" max="16384" width="9.140625" style="1"/>
  </cols>
  <sheetData>
    <row r="1" spans="1:12" ht="32.25" customHeight="1" thickBot="1" x14ac:dyDescent="0.4">
      <c r="G1" s="146" t="s">
        <v>98</v>
      </c>
    </row>
    <row r="2" spans="1:12" ht="15.75" thickBot="1" x14ac:dyDescent="0.25">
      <c r="A2" s="65"/>
      <c r="B2" s="65"/>
      <c r="C2" s="66"/>
      <c r="D2" s="66"/>
      <c r="E2" s="66"/>
      <c r="F2" s="66"/>
      <c r="G2" s="66"/>
      <c r="H2" s="66"/>
      <c r="I2" s="66"/>
      <c r="J2" s="66"/>
      <c r="K2" s="66"/>
      <c r="L2" s="67"/>
    </row>
    <row r="3" spans="1:12" x14ac:dyDescent="0.2">
      <c r="A3" s="64"/>
      <c r="B3" s="95"/>
      <c r="C3" s="96"/>
      <c r="D3" s="96"/>
      <c r="E3" s="96"/>
      <c r="F3" s="96"/>
      <c r="G3" s="96"/>
      <c r="H3" s="96"/>
      <c r="I3" s="96"/>
      <c r="J3" s="96"/>
      <c r="K3" s="96"/>
      <c r="L3" s="68"/>
    </row>
    <row r="4" spans="1:12" x14ac:dyDescent="0.2">
      <c r="A4" s="64"/>
      <c r="B4" s="95"/>
      <c r="C4" s="97"/>
      <c r="D4" s="97"/>
      <c r="E4" s="97"/>
      <c r="F4" s="97"/>
      <c r="G4" s="97"/>
      <c r="H4" s="97"/>
      <c r="I4" s="97"/>
      <c r="J4" s="97"/>
      <c r="K4" s="96"/>
      <c r="L4" s="68"/>
    </row>
    <row r="5" spans="1:12" x14ac:dyDescent="0.2">
      <c r="A5" s="64"/>
      <c r="B5" s="95"/>
      <c r="C5" s="97"/>
      <c r="D5" s="97"/>
      <c r="E5" s="97"/>
      <c r="F5" s="97"/>
      <c r="G5" s="97"/>
      <c r="H5" s="97"/>
      <c r="I5" s="97"/>
      <c r="J5" s="97"/>
      <c r="K5" s="96"/>
      <c r="L5" s="68"/>
    </row>
    <row r="6" spans="1:12" x14ac:dyDescent="0.2">
      <c r="A6" s="64"/>
      <c r="B6" s="95"/>
      <c r="C6" s="97"/>
      <c r="D6" s="97"/>
      <c r="E6" s="97"/>
      <c r="F6" s="97"/>
      <c r="G6" s="97"/>
      <c r="H6" s="97"/>
      <c r="I6" s="97"/>
      <c r="J6" s="97"/>
      <c r="K6" s="96"/>
      <c r="L6" s="68"/>
    </row>
    <row r="7" spans="1:12" x14ac:dyDescent="0.2">
      <c r="A7" s="64"/>
      <c r="B7" s="95"/>
      <c r="C7" s="97"/>
      <c r="D7" s="97"/>
      <c r="E7" s="97"/>
      <c r="F7" s="97"/>
      <c r="G7" s="97"/>
      <c r="H7" s="97"/>
      <c r="I7" s="97"/>
      <c r="J7" s="97"/>
      <c r="K7" s="96"/>
      <c r="L7" s="68"/>
    </row>
    <row r="8" spans="1:12" x14ac:dyDescent="0.2">
      <c r="A8" s="64"/>
      <c r="B8" s="95"/>
      <c r="C8" s="97"/>
      <c r="D8" s="97"/>
      <c r="E8" s="97"/>
      <c r="F8" s="97"/>
      <c r="G8" s="97"/>
      <c r="H8" s="97"/>
      <c r="I8" s="97"/>
      <c r="J8" s="97"/>
      <c r="K8" s="96"/>
      <c r="L8" s="68"/>
    </row>
    <row r="9" spans="1:12" x14ac:dyDescent="0.2">
      <c r="A9" s="64"/>
      <c r="B9" s="95"/>
      <c r="C9" s="97"/>
      <c r="D9" s="96" t="s">
        <v>0</v>
      </c>
      <c r="E9" s="96"/>
      <c r="F9" s="96"/>
      <c r="G9" s="96"/>
      <c r="H9" s="96"/>
      <c r="I9" s="96"/>
      <c r="J9" s="96"/>
      <c r="K9" s="96"/>
      <c r="L9" s="68"/>
    </row>
    <row r="10" spans="1:12" x14ac:dyDescent="0.2">
      <c r="A10" s="64"/>
      <c r="B10" s="95"/>
      <c r="C10" s="97"/>
      <c r="D10" s="96"/>
      <c r="E10" s="96"/>
      <c r="F10" s="96"/>
      <c r="G10" s="96"/>
      <c r="H10" s="96"/>
      <c r="I10" s="96"/>
      <c r="J10" s="96"/>
      <c r="K10" s="96"/>
      <c r="L10" s="68"/>
    </row>
    <row r="11" spans="1:12" x14ac:dyDescent="0.2">
      <c r="A11" s="64"/>
      <c r="B11" s="95"/>
      <c r="C11" s="97"/>
      <c r="D11" s="96"/>
      <c r="E11" s="96"/>
      <c r="F11" s="96"/>
      <c r="G11" s="96"/>
      <c r="H11" s="96"/>
      <c r="I11" s="96"/>
      <c r="J11" s="96"/>
      <c r="K11" s="96"/>
      <c r="L11" s="68"/>
    </row>
    <row r="12" spans="1:12" ht="15.75" x14ac:dyDescent="0.25">
      <c r="A12" s="64"/>
      <c r="B12" s="95"/>
      <c r="C12" s="96"/>
      <c r="D12" s="96" t="s">
        <v>18</v>
      </c>
      <c r="E12" s="96"/>
      <c r="F12" s="96"/>
      <c r="G12" s="96"/>
      <c r="H12" s="96"/>
      <c r="I12" s="148" t="s">
        <v>23</v>
      </c>
      <c r="J12" s="96"/>
      <c r="K12" s="96"/>
      <c r="L12" s="68"/>
    </row>
    <row r="13" spans="1:12" x14ac:dyDescent="0.2">
      <c r="A13" s="64"/>
      <c r="B13" s="95"/>
      <c r="C13" s="97"/>
      <c r="D13" s="96"/>
      <c r="E13" s="96"/>
      <c r="F13" s="96"/>
      <c r="G13" s="96"/>
      <c r="H13" s="96"/>
      <c r="I13" s="96"/>
      <c r="J13" s="96"/>
      <c r="K13" s="96"/>
      <c r="L13" s="68"/>
    </row>
    <row r="14" spans="1:12" x14ac:dyDescent="0.2">
      <c r="A14" s="64"/>
      <c r="B14" s="95"/>
      <c r="C14" s="96"/>
      <c r="D14" s="97"/>
      <c r="E14" s="96"/>
      <c r="F14" s="96"/>
      <c r="G14" s="96"/>
      <c r="H14" s="96"/>
      <c r="I14" s="96"/>
      <c r="J14" s="96"/>
      <c r="K14" s="96"/>
      <c r="L14" s="68"/>
    </row>
    <row r="15" spans="1:12" x14ac:dyDescent="0.2">
      <c r="A15" s="64"/>
      <c r="B15" s="95"/>
      <c r="C15" s="96"/>
      <c r="D15" s="96" t="s">
        <v>52</v>
      </c>
      <c r="E15" s="96"/>
      <c r="F15" s="96"/>
      <c r="G15" s="96"/>
      <c r="H15" s="96"/>
      <c r="I15" s="96"/>
      <c r="J15" s="96"/>
      <c r="K15" s="96"/>
      <c r="L15" s="68"/>
    </row>
    <row r="16" spans="1:12" x14ac:dyDescent="0.2">
      <c r="A16" s="64"/>
      <c r="B16" s="95"/>
      <c r="C16" s="96"/>
      <c r="D16" s="97"/>
      <c r="E16" s="97"/>
      <c r="F16" s="97"/>
      <c r="G16" s="97"/>
      <c r="H16" s="97"/>
      <c r="I16" s="97"/>
      <c r="J16" s="97"/>
      <c r="K16" s="97"/>
      <c r="L16" s="68"/>
    </row>
    <row r="17" spans="1:12" x14ac:dyDescent="0.2">
      <c r="A17" s="64"/>
      <c r="B17" s="95"/>
      <c r="C17" s="96"/>
      <c r="D17" s="96"/>
      <c r="E17" s="97"/>
      <c r="F17" s="97"/>
      <c r="G17" s="97"/>
      <c r="H17" s="97"/>
      <c r="I17" s="96"/>
      <c r="J17" s="96"/>
      <c r="K17" s="96"/>
      <c r="L17" s="68"/>
    </row>
    <row r="18" spans="1:12" x14ac:dyDescent="0.2">
      <c r="A18" s="64"/>
      <c r="B18" s="95"/>
      <c r="C18" s="96"/>
      <c r="D18" s="96"/>
      <c r="E18" s="96"/>
      <c r="F18" s="96"/>
      <c r="G18" s="96"/>
      <c r="H18" s="96"/>
      <c r="I18" s="96"/>
      <c r="J18" s="96"/>
      <c r="K18" s="96"/>
      <c r="L18" s="68"/>
    </row>
    <row r="19" spans="1:12" x14ac:dyDescent="0.2">
      <c r="A19" s="64"/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68"/>
    </row>
    <row r="20" spans="1:12" x14ac:dyDescent="0.2">
      <c r="A20" s="64"/>
      <c r="B20" s="95"/>
      <c r="C20" s="96"/>
      <c r="D20" s="96"/>
      <c r="E20" s="96"/>
      <c r="F20" s="96"/>
      <c r="G20" s="96"/>
      <c r="H20" s="96"/>
      <c r="I20" s="96"/>
      <c r="J20" s="96"/>
      <c r="K20" s="96"/>
      <c r="L20" s="68"/>
    </row>
    <row r="21" spans="1:12" x14ac:dyDescent="0.2">
      <c r="A21" s="64"/>
      <c r="B21" s="95"/>
      <c r="C21" s="96"/>
      <c r="D21" s="96"/>
      <c r="E21" s="96"/>
      <c r="F21" s="96"/>
      <c r="G21" s="96"/>
      <c r="H21" s="96"/>
      <c r="I21" s="96"/>
      <c r="J21" s="96"/>
      <c r="K21" s="96"/>
      <c r="L21" s="68"/>
    </row>
    <row r="22" spans="1:12" ht="15.75" thickBot="1" x14ac:dyDescent="0.25">
      <c r="A22" s="64"/>
      <c r="B22" s="95"/>
      <c r="C22" s="96"/>
      <c r="D22" s="96"/>
      <c r="E22" s="96"/>
      <c r="F22" s="96"/>
      <c r="G22" s="96"/>
      <c r="H22" s="96"/>
      <c r="I22" s="96"/>
      <c r="J22" s="96"/>
      <c r="K22" s="96"/>
      <c r="L22" s="68"/>
    </row>
    <row r="23" spans="1:12" ht="15.75" thickBot="1" x14ac:dyDescent="0.25">
      <c r="A23" s="65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7"/>
    </row>
  </sheetData>
  <phoneticPr fontId="4" type="noConversion"/>
  <hyperlinks>
    <hyperlink ref="I12" r:id="rId1"/>
  </hyperlinks>
  <pageMargins left="0.78740157499999996" right="0.78740157499999996" top="0.984251969" bottom="0.984251969" header="0.49212598499999999" footer="0.49212598499999999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Inicio</vt:lpstr>
      <vt:lpstr>PA1</vt:lpstr>
      <vt:lpstr>PA2</vt:lpstr>
      <vt:lpstr>Exercício_1</vt:lpstr>
      <vt:lpstr>Exercício_2</vt:lpstr>
      <vt:lpstr>Soma dos termos</vt:lpstr>
      <vt:lpstr>Exercício1_soma_PA</vt:lpstr>
      <vt:lpstr>Autoria</vt:lpstr>
    </vt:vector>
  </TitlesOfParts>
  <Company>SEE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aluno</dc:creator>
  <cp:lastModifiedBy>Tania Michel Pereira</cp:lastModifiedBy>
  <dcterms:created xsi:type="dcterms:W3CDTF">2010-10-20T11:55:15Z</dcterms:created>
  <dcterms:modified xsi:type="dcterms:W3CDTF">2023-09-22T17:08:41Z</dcterms:modified>
</cp:coreProperties>
</file>