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danielle\danielle\"/>
    </mc:Choice>
  </mc:AlternateContent>
  <xr:revisionPtr revIDLastSave="0" documentId="8_{49805598-E974-43C1-951B-A910C5EDC593}" xr6:coauthVersionLast="47" xr6:coauthVersionMax="47" xr10:uidLastSave="{00000000-0000-0000-0000-000000000000}"/>
  <bookViews>
    <workbookView xWindow="-120" yWindow="-120" windowWidth="20730" windowHeight="11040"/>
  </bookViews>
  <sheets>
    <sheet name="Aplicação" sheetId="1" r:id="rId1"/>
    <sheet name="Exemplos" sheetId="2" r:id="rId2"/>
    <sheet name="Exercícios" sheetId="3" r:id="rId3"/>
    <sheet name="Investigação" sheetId="4" r:id="rId4"/>
    <sheet name="Autori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3" l="1"/>
  <c r="G56" i="3"/>
  <c r="C56" i="3"/>
  <c r="J83" i="3"/>
  <c r="G83" i="3"/>
  <c r="C83" i="3"/>
  <c r="J77" i="3"/>
  <c r="G77" i="3"/>
  <c r="C77" i="3"/>
  <c r="J71" i="3"/>
  <c r="G71" i="3"/>
  <c r="C71" i="3"/>
  <c r="C62" i="3"/>
  <c r="J62" i="3"/>
  <c r="G62" i="3"/>
  <c r="J50" i="3"/>
  <c r="G50" i="3"/>
  <c r="C50" i="3"/>
  <c r="J40" i="3"/>
  <c r="G40" i="3"/>
  <c r="C40" i="3"/>
  <c r="C34" i="3"/>
  <c r="J34" i="3"/>
  <c r="G34" i="3"/>
  <c r="G28" i="3"/>
  <c r="J28" i="3"/>
  <c r="C28" i="3"/>
  <c r="G19" i="3"/>
  <c r="C19" i="3"/>
  <c r="C12" i="3"/>
  <c r="G12" i="3"/>
  <c r="G6" i="3"/>
  <c r="C6" i="3"/>
  <c r="E82" i="3"/>
  <c r="E76" i="3"/>
  <c r="E70" i="3"/>
  <c r="E61" i="3"/>
  <c r="E55" i="3"/>
  <c r="E49" i="3"/>
  <c r="E33" i="3"/>
  <c r="E27" i="3"/>
  <c r="E18" i="3"/>
  <c r="E11" i="3"/>
  <c r="E5" i="3"/>
  <c r="E39" i="3"/>
  <c r="H3" i="4"/>
  <c r="K3" i="4"/>
</calcChain>
</file>

<file path=xl/sharedStrings.xml><?xml version="1.0" encoding="utf-8"?>
<sst xmlns="http://schemas.openxmlformats.org/spreadsheetml/2006/main" count="104" uniqueCount="65">
  <si>
    <t>DESVENDANDO O CILINDRO</t>
  </si>
  <si>
    <t>O cilindro é um sólido geométrico gerado pela rotação completa de um retângulo em torno de um dos lados.</t>
  </si>
  <si>
    <t>O material proposto poderá ser usado como recurso no trabalho com o cilindro reto e com o cilindro equilátero.</t>
  </si>
  <si>
    <t>A área da base de um cilindro é formada por um círculo, portanto é só calculá-la:</t>
  </si>
  <si>
    <t xml:space="preserve">A= </t>
  </si>
  <si>
    <t>Sendo o raio da base de 2 cm:</t>
  </si>
  <si>
    <r>
      <t>A área lateral é formada por um retângulo. Para calculá-la basta determinar a área desse retângulo cuja base equivale a circunferência da base ( C=2</t>
    </r>
    <r>
      <rPr>
        <sz val="11"/>
        <color indexed="8"/>
        <rFont val="Calibri"/>
        <family val="2"/>
      </rPr>
      <t>π.r)</t>
    </r>
    <r>
      <rPr>
        <sz val="11"/>
        <color theme="1"/>
        <rFont val="Calibri"/>
        <family val="2"/>
        <scheme val="minor"/>
      </rPr>
      <t xml:space="preserve"> e sua altura à do cilindro.</t>
    </r>
  </si>
  <si>
    <t>Convertendo: 16. 3,14= 50,24 cm²</t>
  </si>
  <si>
    <t>A área total é a composição da superfície do cilindro , composta por dois círculos e um retângulo.</t>
  </si>
  <si>
    <t>At = 2.Ab + Al</t>
  </si>
  <si>
    <t>Ab= 4π</t>
  </si>
  <si>
    <t>Al= b.h</t>
  </si>
  <si>
    <t>Volume do cilindro é a capacidade de enchê-lo. O mesmo será ocupado primeiramente pela base e após aumentará até ocupar a altura máxima. Portanto:</t>
  </si>
  <si>
    <t>V = Ab.h</t>
  </si>
  <si>
    <t>V =  4π.4</t>
  </si>
  <si>
    <t>Área da base</t>
  </si>
  <si>
    <t>raio</t>
  </si>
  <si>
    <t>Área lateral</t>
  </si>
  <si>
    <t>cm²</t>
  </si>
  <si>
    <t>Área total</t>
  </si>
  <si>
    <t>altura</t>
  </si>
  <si>
    <t>Volume</t>
  </si>
  <si>
    <t>cm³</t>
  </si>
  <si>
    <t xml:space="preserve"> Calcule as representações a seguir e use a planilha para verificação dos resultados. </t>
  </si>
  <si>
    <t>diâmetro</t>
  </si>
  <si>
    <t>A= diâmetro x altura</t>
  </si>
  <si>
    <t>1- a) Dado um cilindro equilátero de raio 4cm, calcule a área da secção meridiana, ou seja, a figura geométrica que surgirá após um corte vertical formando assim um semicilindro.</t>
  </si>
  <si>
    <t>c) Cilindro equilátero de 5 cm de raio.</t>
  </si>
  <si>
    <t>b) Cilindro equilátero de 3 cm de raio.</t>
  </si>
  <si>
    <t>Conclusão:</t>
  </si>
  <si>
    <t>Sempre que tivermos um cilindro equilátero a sua secção meridiana será um quadrado, isso acontece porque  se a altura desse tipo de cilindro é igual ao seu diâmetro, então suas dimensões serão sempre iguais.</t>
  </si>
  <si>
    <t>A= l²</t>
  </si>
  <si>
    <r>
      <t xml:space="preserve">A= </t>
    </r>
    <r>
      <rPr>
        <sz val="11"/>
        <color indexed="10"/>
        <rFont val="Calibri"/>
        <family val="2"/>
      </rPr>
      <t>π.r²</t>
    </r>
  </si>
  <si>
    <t xml:space="preserve">   E.E Clodonil Cardoso</t>
  </si>
  <si>
    <t>Desvendando o cilindro</t>
  </si>
  <si>
    <r>
      <rPr>
        <sz val="11"/>
        <color indexed="10"/>
        <rFont val="Calibri"/>
        <family val="2"/>
      </rPr>
      <t>Autoria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indexed="56"/>
        <rFont val="Calibri"/>
        <family val="2"/>
      </rPr>
      <t>Danielle Silva Baltazar Hashizume</t>
    </r>
  </si>
  <si>
    <r>
      <rPr>
        <sz val="11"/>
        <color indexed="10"/>
        <rFont val="Calibri"/>
        <family val="2"/>
      </rPr>
      <t>Instituição-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56"/>
        <rFont val="Calibri"/>
        <family val="2"/>
      </rPr>
      <t>ESA- Instituto Educacional</t>
    </r>
  </si>
  <si>
    <t>At= 24π , ou seja, 24. 3,14 = 75,36 cm²</t>
  </si>
  <si>
    <t>V =16πcm³ , ou seja, 16.3,14= 50,24 cm²</t>
  </si>
  <si>
    <t>1- Determine a área da base de um cilindro de revolução que tem 8 cm de altura e raio da base 3cm.</t>
  </si>
  <si>
    <t>2- Determine a área da base um cilindro de revolução que tem 5 cm de altura e raio da base 3cm.</t>
  </si>
  <si>
    <t>3- Determine a área da base de um cilindro de revolução que tem 3 cm de altura e raio da base 5cm.</t>
  </si>
  <si>
    <t>4- Calcule a área da superfície lateral de um cilindro de raio 3m e 8 de altura.</t>
  </si>
  <si>
    <t>5- Calcule a área da superfície lateral de um cilindro de raio 3m e 5 de altura.</t>
  </si>
  <si>
    <t>6- Calcule a área da superfície lateral de um cilindro de raio 5m e 3 de altura.</t>
  </si>
  <si>
    <r>
      <t>A= 2.</t>
    </r>
    <r>
      <rPr>
        <sz val="11"/>
        <color indexed="10"/>
        <rFont val="Calibri"/>
        <family val="2"/>
      </rPr>
      <t>π.r.h</t>
    </r>
  </si>
  <si>
    <r>
      <t>A= 2.</t>
    </r>
    <r>
      <rPr>
        <sz val="11"/>
        <color indexed="10"/>
        <rFont val="Calibri"/>
        <family val="2"/>
      </rPr>
      <t>π.r² + 2.π.r.h</t>
    </r>
  </si>
  <si>
    <r>
      <t xml:space="preserve">V= </t>
    </r>
    <r>
      <rPr>
        <sz val="11"/>
        <color indexed="10"/>
        <rFont val="Calibri"/>
        <family val="2"/>
      </rPr>
      <t>π.r².h</t>
    </r>
  </si>
  <si>
    <t>8-Determine a área total de um cilindro de revolução de 5cm de altura e 3cm de raio.</t>
  </si>
  <si>
    <t>9-Determine a área total de um cilindro de revolução de 3cm de altura e 5cm de raio.</t>
  </si>
  <si>
    <t>7-Determine a área total de um cilindro de revolução de 8cm de altura e 3cm de raio.</t>
  </si>
  <si>
    <t>10-Calcule o volume de um cilindro de 3 cm de raio e 8 cm de altura.</t>
  </si>
  <si>
    <t>11-Calcule o volume de um cilindro de 3 cm de raio e 5 cm de altura.</t>
  </si>
  <si>
    <t>12-Calcule o volume de um cilindro de 5 cm de raio e 3 cm de altura.</t>
  </si>
  <si>
    <r>
      <t xml:space="preserve">Ab= </t>
    </r>
    <r>
      <rPr>
        <sz val="11"/>
        <color indexed="10"/>
        <rFont val="Calibri"/>
        <family val="2"/>
      </rPr>
      <t>π.2²</t>
    </r>
  </si>
  <si>
    <r>
      <t xml:space="preserve">Convertendo o </t>
    </r>
    <r>
      <rPr>
        <sz val="11"/>
        <color indexed="10"/>
        <rFont val="Calibri"/>
        <family val="2"/>
      </rPr>
      <t>π= 3,14</t>
    </r>
    <r>
      <rPr>
        <sz val="11"/>
        <color indexed="8"/>
        <rFont val="Calibri"/>
        <family val="2"/>
      </rPr>
      <t>, a área será 12,56 cm².</t>
    </r>
  </si>
  <si>
    <r>
      <t>Al= 2.</t>
    </r>
    <r>
      <rPr>
        <sz val="11"/>
        <color indexed="10"/>
        <rFont val="Calibri"/>
        <family val="2"/>
      </rPr>
      <t>π</t>
    </r>
    <r>
      <rPr>
        <sz val="11"/>
        <color indexed="10"/>
        <rFont val="Calibri"/>
        <family val="2"/>
      </rPr>
      <t>.2.4</t>
    </r>
  </si>
  <si>
    <r>
      <t>Al= 16</t>
    </r>
    <r>
      <rPr>
        <sz val="11"/>
        <color indexed="10"/>
        <rFont val="Calibri"/>
        <family val="2"/>
      </rPr>
      <t>π</t>
    </r>
  </si>
  <si>
    <r>
      <t>At = 2.4</t>
    </r>
    <r>
      <rPr>
        <sz val="11"/>
        <color indexed="10"/>
        <rFont val="Calibri"/>
        <family val="2"/>
      </rPr>
      <t>π</t>
    </r>
    <r>
      <rPr>
        <sz val="11"/>
        <color indexed="10"/>
        <rFont val="Calibri"/>
        <family val="2"/>
      </rPr>
      <t xml:space="preserve"> + 16</t>
    </r>
    <r>
      <rPr>
        <sz val="11"/>
        <color indexed="10"/>
        <rFont val="Calibri"/>
        <family val="2"/>
      </rPr>
      <t>π</t>
    </r>
  </si>
  <si>
    <r>
      <t>At= 8</t>
    </r>
    <r>
      <rPr>
        <sz val="11"/>
        <color indexed="10"/>
        <rFont val="Calibri"/>
        <family val="2"/>
      </rPr>
      <t>π +16π</t>
    </r>
  </si>
  <si>
    <t xml:space="preserve">Com ele  é possível perceber as figuras geométricas que compõe o cilindro e também calcular a área  da base, </t>
  </si>
  <si>
    <t>a área lateral, a área total e o volume do cilindro.</t>
  </si>
  <si>
    <t>Maria Augusta Sakis</t>
  </si>
  <si>
    <t xml:space="preserve">Equipe de produção do projeto </t>
  </si>
  <si>
    <t>O uso da informática para o ensino da matemática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</si>
</sst>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haroni"/>
      <charset val="177"/>
    </font>
    <font>
      <b/>
      <sz val="14"/>
      <color theme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9" fillId="0" borderId="0" xfId="0" applyFont="1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10" fillId="3" borderId="3" xfId="0" applyFont="1" applyFill="1" applyBorder="1"/>
    <xf numFmtId="0" fontId="10" fillId="3" borderId="0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 applyAlignment="1">
      <alignment horizontal="center"/>
    </xf>
    <xf numFmtId="0" fontId="0" fillId="3" borderId="8" xfId="0" applyFill="1" applyBorder="1"/>
    <xf numFmtId="0" fontId="9" fillId="3" borderId="3" xfId="0" applyFont="1" applyFill="1" applyBorder="1"/>
    <xf numFmtId="0" fontId="9" fillId="3" borderId="0" xfId="0" applyFont="1" applyFill="1" applyBorder="1"/>
    <xf numFmtId="0" fontId="9" fillId="3" borderId="4" xfId="0" applyFont="1" applyFill="1" applyBorder="1"/>
    <xf numFmtId="0" fontId="8" fillId="3" borderId="3" xfId="0" applyFont="1" applyFill="1" applyBorder="1"/>
    <xf numFmtId="0" fontId="8" fillId="3" borderId="0" xfId="0" applyFont="1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8" fillId="3" borderId="0" xfId="0" applyFont="1" applyFill="1"/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1" fillId="3" borderId="3" xfId="0" applyFont="1" applyFill="1" applyBorder="1"/>
    <xf numFmtId="2" fontId="0" fillId="4" borderId="0" xfId="0" applyNumberFormat="1" applyFill="1" applyBorder="1" applyAlignment="1">
      <alignment horizontal="left"/>
    </xf>
    <xf numFmtId="0" fontId="0" fillId="4" borderId="0" xfId="0" applyFill="1" applyBorder="1"/>
    <xf numFmtId="0" fontId="0" fillId="4" borderId="0" xfId="0" applyFill="1"/>
    <xf numFmtId="0" fontId="12" fillId="3" borderId="0" xfId="0" applyFont="1" applyFill="1"/>
    <xf numFmtId="0" fontId="13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17" fontId="13" fillId="3" borderId="3" xfId="0" applyNumberFormat="1" applyFont="1" applyFill="1" applyBorder="1"/>
    <xf numFmtId="0" fontId="0" fillId="5" borderId="8" xfId="0" applyFill="1" applyBorder="1"/>
    <xf numFmtId="0" fontId="8" fillId="5" borderId="1" xfId="0" applyFont="1" applyFill="1" applyBorder="1"/>
    <xf numFmtId="0" fontId="17" fillId="5" borderId="1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18" fillId="3" borderId="8" xfId="0" applyFont="1" applyFill="1" applyBorder="1"/>
    <xf numFmtId="0" fontId="18" fillId="3" borderId="3" xfId="0" applyFont="1" applyFill="1" applyBorder="1"/>
    <xf numFmtId="0" fontId="19" fillId="3" borderId="3" xfId="0" applyFont="1" applyFill="1" applyBorder="1"/>
    <xf numFmtId="0" fontId="20" fillId="3" borderId="1" xfId="0" applyFont="1" applyFill="1" applyBorder="1"/>
    <xf numFmtId="0" fontId="9" fillId="3" borderId="0" xfId="0" applyFont="1" applyFill="1"/>
    <xf numFmtId="0" fontId="15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0" fillId="7" borderId="8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8</xdr:row>
      <xdr:rowOff>76200</xdr:rowOff>
    </xdr:from>
    <xdr:to>
      <xdr:col>5</xdr:col>
      <xdr:colOff>123825</xdr:colOff>
      <xdr:row>20</xdr:row>
      <xdr:rowOff>133350</xdr:rowOff>
    </xdr:to>
    <xdr:pic>
      <xdr:nvPicPr>
        <xdr:cNvPr id="1091" name="il_fi" descr="http://www.eb23-cmdt-conceicao-silva.rcts.pt/sev/mat/cilindro.GIF">
          <a:extLst>
            <a:ext uri="{FF2B5EF4-FFF2-40B4-BE49-F238E27FC236}">
              <a16:creationId xmlns:a16="http://schemas.microsoft.com/office/drawing/2014/main" id="{0AF0941E-0A5F-1D98-B23A-0D602512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90725"/>
          <a:ext cx="233362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8</xdr:row>
      <xdr:rowOff>19050</xdr:rowOff>
    </xdr:from>
    <xdr:to>
      <xdr:col>14</xdr:col>
      <xdr:colOff>9525</xdr:colOff>
      <xdr:row>21</xdr:row>
      <xdr:rowOff>19050</xdr:rowOff>
    </xdr:to>
    <xdr:pic>
      <xdr:nvPicPr>
        <xdr:cNvPr id="1092" name="il_fi" descr="http://junior.te.pt/Final/Escolinha/6ano/matematica/planificacao_cilindro_apr.gif">
          <a:extLst>
            <a:ext uri="{FF2B5EF4-FFF2-40B4-BE49-F238E27FC236}">
              <a16:creationId xmlns:a16="http://schemas.microsoft.com/office/drawing/2014/main" id="{2DC68BF5-CCB0-C9F1-6AC0-1AF6BBDB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933575"/>
          <a:ext cx="358140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0</xdr:row>
      <xdr:rowOff>85725</xdr:rowOff>
    </xdr:from>
    <xdr:to>
      <xdr:col>12</xdr:col>
      <xdr:colOff>371475</xdr:colOff>
      <xdr:row>8</xdr:row>
      <xdr:rowOff>47625</xdr:rowOff>
    </xdr:to>
    <xdr:pic>
      <xdr:nvPicPr>
        <xdr:cNvPr id="2170" name="il_fi" descr="http://www.diaadia.pr.gov.br/tvpendrive/arquivos/Image/conteudos/imagens/matematica/area_CIRC.jpg">
          <a:extLst>
            <a:ext uri="{FF2B5EF4-FFF2-40B4-BE49-F238E27FC236}">
              <a16:creationId xmlns:a16="http://schemas.microsoft.com/office/drawing/2014/main" id="{F73CD5E7-AFA1-EED0-7A02-DCAD3033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85725"/>
          <a:ext cx="22288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342900</xdr:colOff>
      <xdr:row>12</xdr:row>
      <xdr:rowOff>123825</xdr:rowOff>
    </xdr:from>
    <xdr:to>
      <xdr:col>12</xdr:col>
      <xdr:colOff>485775</xdr:colOff>
      <xdr:row>17</xdr:row>
      <xdr:rowOff>123825</xdr:rowOff>
    </xdr:to>
    <xdr:pic>
      <xdr:nvPicPr>
        <xdr:cNvPr id="2171" name="il_fi" descr="http://www.educ.fc.ul.pt/icm/icm99/icm21/images/7.gif">
          <a:extLst>
            <a:ext uri="{FF2B5EF4-FFF2-40B4-BE49-F238E27FC236}">
              <a16:creationId xmlns:a16="http://schemas.microsoft.com/office/drawing/2014/main" id="{1E46F781-8454-33F6-DA21-B4DEDDE6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409825"/>
          <a:ext cx="25812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447675</xdr:colOff>
      <xdr:row>20</xdr:row>
      <xdr:rowOff>0</xdr:rowOff>
    </xdr:from>
    <xdr:to>
      <xdr:col>13</xdr:col>
      <xdr:colOff>114300</xdr:colOff>
      <xdr:row>25</xdr:row>
      <xdr:rowOff>38100</xdr:rowOff>
    </xdr:to>
    <xdr:pic>
      <xdr:nvPicPr>
        <xdr:cNvPr id="2172" name="il_fi" descr="http://pessoal.sercomtel.com.br/matematica/geometria/cilindro/cilindro09.png">
          <a:extLst>
            <a:ext uri="{FF2B5EF4-FFF2-40B4-BE49-F238E27FC236}">
              <a16:creationId xmlns:a16="http://schemas.microsoft.com/office/drawing/2014/main" id="{A67D23D5-5D24-E390-4D2C-897E1FD2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3810000"/>
          <a:ext cx="21050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314325</xdr:colOff>
      <xdr:row>28</xdr:row>
      <xdr:rowOff>123825</xdr:rowOff>
    </xdr:from>
    <xdr:to>
      <xdr:col>12</xdr:col>
      <xdr:colOff>504825</xdr:colOff>
      <xdr:row>38</xdr:row>
      <xdr:rowOff>38100</xdr:rowOff>
    </xdr:to>
    <xdr:pic>
      <xdr:nvPicPr>
        <xdr:cNvPr id="2173" name="il_fi" descr="http://3.bp.blogspot.com/_dVuXXRLA7DA/SDQYqQB3KRI/AAAAAAAAAFY/--HkYvjoWeQ/s400/Cilindro.bmp">
          <a:extLst>
            <a:ext uri="{FF2B5EF4-FFF2-40B4-BE49-F238E27FC236}">
              <a16:creationId xmlns:a16="http://schemas.microsoft.com/office/drawing/2014/main" id="{41F64906-38ED-31B6-8942-79F06CD0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5457825"/>
          <a:ext cx="14097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71</xdr:row>
      <xdr:rowOff>47625</xdr:rowOff>
    </xdr:from>
    <xdr:to>
      <xdr:col>16</xdr:col>
      <xdr:colOff>542925</xdr:colOff>
      <xdr:row>82</xdr:row>
      <xdr:rowOff>28575</xdr:rowOff>
    </xdr:to>
    <xdr:pic>
      <xdr:nvPicPr>
        <xdr:cNvPr id="4160" name="il_fi" descr="http://3.bp.blogspot.com/_dVuXXRLA7DA/SDQYqQB3KRI/AAAAAAAAAFY/--HkYvjoWeQ/s400/Cilindro.bmp">
          <a:extLst>
            <a:ext uri="{FF2B5EF4-FFF2-40B4-BE49-F238E27FC236}">
              <a16:creationId xmlns:a16="http://schemas.microsoft.com/office/drawing/2014/main" id="{F5420FF6-3E7B-B3B5-5ECB-EF289513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592175"/>
          <a:ext cx="26289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400050</xdr:colOff>
      <xdr:row>3</xdr:row>
      <xdr:rowOff>0</xdr:rowOff>
    </xdr:from>
    <xdr:to>
      <xdr:col>17</xdr:col>
      <xdr:colOff>238125</xdr:colOff>
      <xdr:row>12</xdr:row>
      <xdr:rowOff>85725</xdr:rowOff>
    </xdr:to>
    <xdr:pic>
      <xdr:nvPicPr>
        <xdr:cNvPr id="4161" name="il_fi" descr="http://www.diaadia.pr.gov.br/tvpendrive/arquivos/Image/conteudos/imagens/matematica/area_CIRC.jpg">
          <a:extLst>
            <a:ext uri="{FF2B5EF4-FFF2-40B4-BE49-F238E27FC236}">
              <a16:creationId xmlns:a16="http://schemas.microsoft.com/office/drawing/2014/main" id="{ADDD6673-F268-6FBD-2514-CD954DA5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581025"/>
          <a:ext cx="28860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180975</xdr:colOff>
      <xdr:row>27</xdr:row>
      <xdr:rowOff>180975</xdr:rowOff>
    </xdr:from>
    <xdr:to>
      <xdr:col>17</xdr:col>
      <xdr:colOff>219075</xdr:colOff>
      <xdr:row>37</xdr:row>
      <xdr:rowOff>66675</xdr:rowOff>
    </xdr:to>
    <xdr:pic>
      <xdr:nvPicPr>
        <xdr:cNvPr id="4162" name="il_fi" descr="http://www.educ.fc.ul.pt/icm/icm99/icm21/images/7.gif">
          <a:extLst>
            <a:ext uri="{FF2B5EF4-FFF2-40B4-BE49-F238E27FC236}">
              <a16:creationId xmlns:a16="http://schemas.microsoft.com/office/drawing/2014/main" id="{AAAEA1E8-AF3A-B633-3D28-128AC9FE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5343525"/>
          <a:ext cx="24765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104775</xdr:rowOff>
    </xdr:from>
    <xdr:to>
      <xdr:col>17</xdr:col>
      <xdr:colOff>190500</xdr:colOff>
      <xdr:row>59</xdr:row>
      <xdr:rowOff>95250</xdr:rowOff>
    </xdr:to>
    <xdr:pic>
      <xdr:nvPicPr>
        <xdr:cNvPr id="4163" name="il_fi" descr="http://pessoal.sercomtel.com.br/matematica/geometria/cilindro/cilindro09.png">
          <a:extLst>
            <a:ext uri="{FF2B5EF4-FFF2-40B4-BE49-F238E27FC236}">
              <a16:creationId xmlns:a16="http://schemas.microsoft.com/office/drawing/2014/main" id="{FAF12DA3-69C5-43DC-842D-430F559B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9458325"/>
          <a:ext cx="323850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13</xdr:row>
      <xdr:rowOff>133350</xdr:rowOff>
    </xdr:from>
    <xdr:to>
      <xdr:col>9</xdr:col>
      <xdr:colOff>514350</xdr:colOff>
      <xdr:row>21</xdr:row>
      <xdr:rowOff>142875</xdr:rowOff>
    </xdr:to>
    <xdr:pic>
      <xdr:nvPicPr>
        <xdr:cNvPr id="3102" name="il_fi" descr="http://www.somatematica.com.br/emedio/espacial/Image134.gif">
          <a:extLst>
            <a:ext uri="{FF2B5EF4-FFF2-40B4-BE49-F238E27FC236}">
              <a16:creationId xmlns:a16="http://schemas.microsoft.com/office/drawing/2014/main" id="{0E273970-003C-10A6-0427-2395E4CE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876550"/>
          <a:ext cx="34385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70302</xdr:rowOff>
    </xdr:from>
    <xdr:to>
      <xdr:col>3</xdr:col>
      <xdr:colOff>485775</xdr:colOff>
      <xdr:row>20</xdr:row>
      <xdr:rowOff>95251</xdr:rowOff>
    </xdr:to>
    <xdr:pic>
      <xdr:nvPicPr>
        <xdr:cNvPr id="5123" name="Imagem 2">
          <a:extLst>
            <a:ext uri="{FF2B5EF4-FFF2-40B4-BE49-F238E27FC236}">
              <a16:creationId xmlns:a16="http://schemas.microsoft.com/office/drawing/2014/main" id="{F9617F50-95C6-FF7D-30F9-CFB3677CF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56302"/>
          <a:ext cx="1704975" cy="174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F35" sqref="F35:F36"/>
    </sheetView>
  </sheetViews>
  <sheetFormatPr defaultRowHeight="15" x14ac:dyDescent="0.25"/>
  <cols>
    <col min="1" max="1" width="9.140625" style="20"/>
    <col min="2" max="2" width="15.42578125" style="20" customWidth="1"/>
    <col min="3" max="14" width="9.140625" style="20"/>
    <col min="15" max="15" width="17.28515625" style="20" customWidth="1"/>
    <col min="16" max="16" width="24.7109375" style="20" customWidth="1"/>
    <col min="17" max="16384" width="9.140625" style="20"/>
  </cols>
  <sheetData>
    <row r="1" spans="1:16" ht="30.7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8.75" x14ac:dyDescent="0.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</row>
    <row r="4" spans="1:16" ht="18.75" x14ac:dyDescent="0.3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1:16" ht="18.75" x14ac:dyDescent="0.3">
      <c r="A5" s="45" t="s">
        <v>60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</row>
    <row r="6" spans="1:16" ht="18.75" x14ac:dyDescent="0.3">
      <c r="A6" s="5"/>
      <c r="B6" s="6"/>
      <c r="C6" s="6"/>
      <c r="D6" s="6"/>
      <c r="E6" s="6"/>
      <c r="F6" s="6"/>
      <c r="G6" s="32" t="s">
        <v>61</v>
      </c>
      <c r="H6" s="6"/>
      <c r="I6" s="6"/>
      <c r="J6" s="6"/>
      <c r="K6" s="6"/>
      <c r="L6" s="6"/>
      <c r="M6" s="6"/>
      <c r="N6" s="6"/>
      <c r="O6" s="6"/>
      <c r="P6" s="7"/>
    </row>
    <row r="7" spans="1:16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x14ac:dyDescent="0.2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x14ac:dyDescent="0.25">
      <c r="A9" s="5"/>
      <c r="B9" s="6"/>
      <c r="C9" s="6"/>
      <c r="D9" s="6"/>
      <c r="E9" s="6"/>
      <c r="F9" s="6"/>
      <c r="G9" s="6"/>
      <c r="H9" s="9"/>
      <c r="I9" s="6"/>
      <c r="J9" s="6"/>
      <c r="K9" s="6"/>
      <c r="L9" s="6"/>
      <c r="M9" s="6"/>
      <c r="N9" s="6"/>
      <c r="O9" s="6"/>
      <c r="P9" s="7"/>
    </row>
    <row r="10" spans="1:16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1:16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6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</sheetData>
  <mergeCells count="4">
    <mergeCell ref="A3:P3"/>
    <mergeCell ref="A4:P4"/>
    <mergeCell ref="A5:P5"/>
    <mergeCell ref="A1:P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41"/>
  <sheetViews>
    <sheetView workbookViewId="0">
      <selection activeCell="H57" sqref="H57"/>
    </sheetView>
  </sheetViews>
  <sheetFormatPr defaultRowHeight="15" x14ac:dyDescent="0.25"/>
  <cols>
    <col min="18" max="18" width="20.85546875" customWidth="1"/>
    <col min="19" max="84" width="9.140625" style="20"/>
  </cols>
  <sheetData>
    <row r="1" spans="1:18" x14ac:dyDescent="0.25">
      <c r="A1" s="14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x14ac:dyDescent="0.25">
      <c r="A3" s="15" t="s">
        <v>32</v>
      </c>
      <c r="B3" s="6"/>
      <c r="C3" s="6"/>
      <c r="D3" s="6"/>
      <c r="E3" s="6"/>
      <c r="F3" s="6"/>
      <c r="G3" s="6"/>
      <c r="H3" s="9"/>
      <c r="I3" s="9"/>
      <c r="J3" s="6"/>
      <c r="K3" s="6"/>
      <c r="L3" s="6"/>
      <c r="M3" s="6"/>
      <c r="N3" s="6"/>
      <c r="O3" s="6"/>
      <c r="P3" s="6"/>
      <c r="Q3" s="6"/>
      <c r="R3" s="7"/>
    </row>
    <row r="4" spans="1:18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x14ac:dyDescent="0.25">
      <c r="A5" s="5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8" x14ac:dyDescent="0.25">
      <c r="A7" s="18" t="s">
        <v>54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 x14ac:dyDescent="0.25">
      <c r="A8" s="18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x14ac:dyDescent="0.25">
      <c r="A10" s="5" t="s">
        <v>55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18" x14ac:dyDescent="0.25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</row>
    <row r="13" spans="1:18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18" x14ac:dyDescent="0.25">
      <c r="A14" s="18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18" x14ac:dyDescent="0.25">
      <c r="A15" s="18" t="s">
        <v>56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x14ac:dyDescent="0.25">
      <c r="A16" s="18" t="s">
        <v>57</v>
      </c>
      <c r="B16" s="6"/>
      <c r="C16" s="6"/>
      <c r="D16" s="6"/>
      <c r="E16" s="6"/>
      <c r="F16" s="6"/>
      <c r="G16" s="6"/>
      <c r="H16" s="6"/>
      <c r="I16" s="6"/>
      <c r="J16" s="9"/>
      <c r="K16" s="6"/>
      <c r="L16" s="6"/>
      <c r="M16" s="6"/>
      <c r="N16" s="6"/>
      <c r="O16" s="6"/>
      <c r="P16" s="6"/>
      <c r="Q16" s="6"/>
      <c r="R16" s="7"/>
    </row>
    <row r="17" spans="1:84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84" x14ac:dyDescent="0.25">
      <c r="A18" s="5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</row>
    <row r="19" spans="1:84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1:84" x14ac:dyDescent="0.25">
      <c r="A20" s="5" t="s">
        <v>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84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1:84" x14ac:dyDescent="0.25">
      <c r="A22" s="18" t="s">
        <v>9</v>
      </c>
      <c r="B22" s="19"/>
      <c r="C22" s="6"/>
      <c r="D22" s="6"/>
      <c r="E22" s="6"/>
      <c r="F22" s="6"/>
      <c r="G22" s="6"/>
      <c r="H22" s="6"/>
      <c r="I22" s="6"/>
      <c r="J22" s="9"/>
      <c r="K22" s="6"/>
      <c r="L22" s="6"/>
      <c r="M22" s="6"/>
      <c r="N22" s="6"/>
      <c r="O22" s="6"/>
      <c r="P22" s="6"/>
      <c r="Q22" s="6"/>
      <c r="R22" s="7"/>
    </row>
    <row r="23" spans="1:84" x14ac:dyDescent="0.25">
      <c r="A23" s="18" t="s">
        <v>58</v>
      </c>
      <c r="B23" s="1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84" x14ac:dyDescent="0.25">
      <c r="A24" s="18" t="s">
        <v>59</v>
      </c>
      <c r="B24" s="1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84" x14ac:dyDescent="0.25">
      <c r="A25" s="18" t="s">
        <v>37</v>
      </c>
      <c r="B25" s="1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1:84" x14ac:dyDescent="0.25">
      <c r="A26" s="18"/>
      <c r="B26" s="1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  <row r="27" spans="1:84" x14ac:dyDescent="0.25">
      <c r="A27" s="5" t="s">
        <v>12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</row>
    <row r="28" spans="1:84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84" s="1" customFormat="1" x14ac:dyDescent="0.25">
      <c r="A29" s="18" t="s">
        <v>13</v>
      </c>
      <c r="B29" s="19"/>
      <c r="C29" s="19"/>
      <c r="D29" s="1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</row>
    <row r="30" spans="1:84" x14ac:dyDescent="0.25">
      <c r="A30" s="18" t="s">
        <v>14</v>
      </c>
      <c r="B30" s="19"/>
      <c r="C30" s="19"/>
      <c r="D30" s="1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</row>
    <row r="31" spans="1:84" x14ac:dyDescent="0.25">
      <c r="A31" s="18" t="s">
        <v>38</v>
      </c>
      <c r="B31" s="19"/>
      <c r="C31" s="19"/>
      <c r="D31" s="19"/>
      <c r="E31" s="6"/>
      <c r="F31" s="6"/>
      <c r="G31" s="6"/>
      <c r="H31" s="9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84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</row>
    <row r="33" spans="1:18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</row>
    <row r="34" spans="1:18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</row>
    <row r="35" spans="1:18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</row>
    <row r="36" spans="1:18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</row>
    <row r="37" spans="1:18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8" spans="1:18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</row>
    <row r="39" spans="1:18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</row>
    <row r="40" spans="1:18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</row>
    <row r="41" spans="1: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1:18" s="20" customFormat="1" x14ac:dyDescent="0.25"/>
    <row r="43" spans="1:18" s="20" customFormat="1" x14ac:dyDescent="0.25"/>
    <row r="44" spans="1:18" s="20" customFormat="1" x14ac:dyDescent="0.25"/>
    <row r="45" spans="1:18" s="20" customFormat="1" x14ac:dyDescent="0.25"/>
    <row r="46" spans="1:18" s="20" customFormat="1" x14ac:dyDescent="0.25"/>
    <row r="47" spans="1:18" s="20" customFormat="1" x14ac:dyDescent="0.25"/>
    <row r="48" spans="1:1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selection activeCell="D93" sqref="D93"/>
    </sheetView>
  </sheetViews>
  <sheetFormatPr defaultRowHeight="15" x14ac:dyDescent="0.25"/>
  <cols>
    <col min="1" max="2" width="9.140625" style="20"/>
    <col min="3" max="3" width="12.42578125" style="20" bestFit="1" customWidth="1"/>
    <col min="4" max="4" width="9.140625" style="20"/>
    <col min="5" max="5" width="12.42578125" style="20" bestFit="1" customWidth="1"/>
    <col min="6" max="17" width="9.140625" style="20"/>
    <col min="18" max="18" width="14.28515625" style="20" customWidth="1"/>
    <col min="19" max="16384" width="9.140625" style="20"/>
  </cols>
  <sheetData>
    <row r="1" spans="1:18" x14ac:dyDescent="0.25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2" spans="1:18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8" ht="15.75" x14ac:dyDescent="0.25">
      <c r="A3" s="25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x14ac:dyDescent="0.25">
      <c r="A5" s="23"/>
      <c r="B5" s="24" t="s">
        <v>15</v>
      </c>
      <c r="C5" s="26"/>
      <c r="D5" s="6" t="s">
        <v>18</v>
      </c>
      <c r="E5" s="6" t="str">
        <f>IF(C5="","",IF(C5=3.14*(G5^2),"VERDADEIRO","FALSO"))</f>
        <v/>
      </c>
      <c r="F5" s="24" t="s">
        <v>16</v>
      </c>
      <c r="G5" s="27"/>
      <c r="H5" s="6"/>
      <c r="I5" s="24"/>
      <c r="J5" s="6"/>
      <c r="K5" s="6"/>
      <c r="L5" s="6"/>
      <c r="M5" s="6"/>
      <c r="N5" s="6"/>
      <c r="O5" s="6"/>
      <c r="P5" s="6"/>
      <c r="Q5" s="6"/>
      <c r="R5" s="7"/>
    </row>
    <row r="6" spans="1:18" x14ac:dyDescent="0.25">
      <c r="A6" s="5"/>
      <c r="B6" s="6"/>
      <c r="C6" s="6" t="str">
        <f>IF(C5=28.26,"Certo","errado")</f>
        <v>errado</v>
      </c>
      <c r="D6" s="6"/>
      <c r="E6" s="6"/>
      <c r="F6" s="6"/>
      <c r="G6" s="6" t="str">
        <f>IF(G5=1.5,"Certo","errado")</f>
        <v>errado</v>
      </c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 x14ac:dyDescent="0.25">
      <c r="A8" s="5"/>
      <c r="B8" s="24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ht="15.75" x14ac:dyDescent="0.25">
      <c r="A9" s="25" t="s">
        <v>40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x14ac:dyDescent="0.25">
      <c r="A10" s="5"/>
      <c r="B10" s="24"/>
      <c r="C10" s="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x14ac:dyDescent="0.25">
      <c r="A11" s="23"/>
      <c r="B11" s="24" t="s">
        <v>15</v>
      </c>
      <c r="C11" s="27"/>
      <c r="D11" s="6" t="s">
        <v>18</v>
      </c>
      <c r="E11" s="6" t="str">
        <f>IF(C11="","",IF(C11=3.14*(G11^2),"VERDADEIRO","FALSO"))</f>
        <v/>
      </c>
      <c r="F11" s="24" t="s">
        <v>16</v>
      </c>
      <c r="G11" s="27"/>
      <c r="H11" s="6"/>
      <c r="I11" s="24"/>
      <c r="J11" s="24"/>
      <c r="K11" s="6"/>
      <c r="L11" s="6"/>
      <c r="M11" s="6"/>
      <c r="N11" s="6"/>
      <c r="O11" s="6"/>
      <c r="P11" s="6"/>
      <c r="Q11" s="6"/>
      <c r="R11" s="7"/>
    </row>
    <row r="12" spans="1:18" x14ac:dyDescent="0.25">
      <c r="A12" s="5"/>
      <c r="B12" s="24"/>
      <c r="C12" s="6" t="str">
        <f>IF(C11=28.26,"Certo","errado")</f>
        <v>errado</v>
      </c>
      <c r="D12" s="6"/>
      <c r="E12" s="6"/>
      <c r="F12" s="6"/>
      <c r="G12" s="6" t="str">
        <f>IF(G11=1.5,"Certo","errado")</f>
        <v>errado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</row>
    <row r="13" spans="1:18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18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18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x14ac:dyDescent="0.25">
      <c r="A16" s="5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</row>
    <row r="17" spans="1:18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18" x14ac:dyDescent="0.25">
      <c r="A18" s="23"/>
      <c r="B18" s="24" t="s">
        <v>15</v>
      </c>
      <c r="C18" s="27"/>
      <c r="D18" s="6" t="s">
        <v>18</v>
      </c>
      <c r="E18" s="6" t="str">
        <f>IF(C18="","",IF(C18=3.14*(G18^2),"VERDADEIRO","FALSO"))</f>
        <v/>
      </c>
      <c r="F18" s="24" t="s">
        <v>16</v>
      </c>
      <c r="G18" s="27"/>
      <c r="H18" s="6"/>
      <c r="I18" s="24"/>
      <c r="J18" s="6"/>
      <c r="K18" s="6"/>
      <c r="L18" s="6"/>
      <c r="M18" s="6"/>
      <c r="N18" s="6"/>
      <c r="O18" s="6"/>
      <c r="P18" s="6"/>
      <c r="Q18" s="6"/>
      <c r="R18" s="7"/>
    </row>
    <row r="19" spans="1:18" x14ac:dyDescent="0.25">
      <c r="A19" s="5"/>
      <c r="B19" s="6"/>
      <c r="C19" s="6" t="str">
        <f>IF(C18=78.5,"Certo","errado")</f>
        <v>errado</v>
      </c>
      <c r="D19" s="6"/>
      <c r="E19" s="6"/>
      <c r="F19" s="6"/>
      <c r="G19" s="6" t="str">
        <f>IF(G18=2.5,"Certo","errado")</f>
        <v>errado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1:18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1:18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1:1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18" x14ac:dyDescent="0.25">
      <c r="A25" s="6" t="s">
        <v>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1:18" x14ac:dyDescent="0.25">
      <c r="R26" s="7"/>
    </row>
    <row r="27" spans="1:18" x14ac:dyDescent="0.25">
      <c r="A27" s="21"/>
      <c r="B27" s="21" t="s">
        <v>17</v>
      </c>
      <c r="C27" s="28"/>
      <c r="D27" s="20" t="s">
        <v>18</v>
      </c>
      <c r="E27" s="20" t="str">
        <f>IF(C27="","",IF(C27=2*3.14*G27*J27,"VERDADEIRO","FALSO"))</f>
        <v/>
      </c>
      <c r="F27" s="21" t="s">
        <v>16</v>
      </c>
      <c r="G27" s="28"/>
      <c r="I27" s="21" t="s">
        <v>20</v>
      </c>
      <c r="J27" s="28"/>
      <c r="M27" s="22"/>
      <c r="O27" s="22" t="s">
        <v>45</v>
      </c>
      <c r="R27" s="7"/>
    </row>
    <row r="28" spans="1:18" x14ac:dyDescent="0.25">
      <c r="C28" s="6" t="str">
        <f>IF(C27=150.72,"Certo","errado")</f>
        <v>errado</v>
      </c>
      <c r="G28" s="6" t="str">
        <f>IF(G27=3,"Certo","errado")</f>
        <v>errado</v>
      </c>
      <c r="J28" s="6" t="str">
        <f>IF(J27=8,"Certo","errado")</f>
        <v>errado</v>
      </c>
      <c r="R28" s="7"/>
    </row>
    <row r="29" spans="1:18" x14ac:dyDescent="0.25">
      <c r="R29" s="7"/>
    </row>
    <row r="30" spans="1:18" x14ac:dyDescent="0.25">
      <c r="R30" s="7"/>
    </row>
    <row r="31" spans="1:18" x14ac:dyDescent="0.25">
      <c r="A31" s="20" t="s">
        <v>43</v>
      </c>
      <c r="R31" s="7"/>
    </row>
    <row r="32" spans="1:18" x14ac:dyDescent="0.25">
      <c r="R32" s="7"/>
    </row>
    <row r="33" spans="1:18" x14ac:dyDescent="0.25">
      <c r="A33" s="21"/>
      <c r="B33" s="21" t="s">
        <v>17</v>
      </c>
      <c r="C33" s="28"/>
      <c r="D33" s="20" t="s">
        <v>18</v>
      </c>
      <c r="E33" s="20" t="str">
        <f>IF(C33="","",IF(C33=2*3.14*G33*J33,"VERDADEIRO","FALSO"))</f>
        <v/>
      </c>
      <c r="F33" s="21" t="s">
        <v>16</v>
      </c>
      <c r="G33" s="28"/>
      <c r="I33" s="21" t="s">
        <v>20</v>
      </c>
      <c r="J33" s="28"/>
      <c r="R33" s="7"/>
    </row>
    <row r="34" spans="1:18" x14ac:dyDescent="0.25">
      <c r="C34" s="6" t="str">
        <f>IF(C33=94.2,"Certo","errado")</f>
        <v>errado</v>
      </c>
      <c r="G34" s="6" t="str">
        <f>IF(G33=3,"Certo","errado")</f>
        <v>errado</v>
      </c>
      <c r="J34" s="6" t="str">
        <f>IF(J33=5,"Certo","errado")</f>
        <v>errado</v>
      </c>
      <c r="R34" s="7"/>
    </row>
    <row r="35" spans="1:18" x14ac:dyDescent="0.25">
      <c r="R35" s="7"/>
    </row>
    <row r="36" spans="1:18" x14ac:dyDescent="0.25">
      <c r="R36" s="7"/>
    </row>
    <row r="37" spans="1:18" x14ac:dyDescent="0.25">
      <c r="A37" s="20" t="s">
        <v>44</v>
      </c>
      <c r="R37" s="7"/>
    </row>
    <row r="38" spans="1:18" x14ac:dyDescent="0.25">
      <c r="R38" s="7"/>
    </row>
    <row r="39" spans="1:18" x14ac:dyDescent="0.25">
      <c r="A39" s="21"/>
      <c r="B39" s="21" t="s">
        <v>17</v>
      </c>
      <c r="C39" s="28"/>
      <c r="D39" s="20" t="s">
        <v>18</v>
      </c>
      <c r="E39" s="20" t="str">
        <f>IF(C39="","",IF(C39=2*3.14*G39*J39,"VERDADEIRO","FALSO"))</f>
        <v/>
      </c>
      <c r="F39" s="21" t="s">
        <v>16</v>
      </c>
      <c r="G39" s="28"/>
      <c r="I39" s="21" t="s">
        <v>20</v>
      </c>
      <c r="J39" s="28"/>
      <c r="R39" s="7"/>
    </row>
    <row r="40" spans="1:18" x14ac:dyDescent="0.25">
      <c r="C40" s="6" t="str">
        <f>IF(C39=94.2,"Certo","errado")</f>
        <v>errado</v>
      </c>
      <c r="G40" s="6" t="str">
        <f>IF(G39=5,"Certo","errado")</f>
        <v>errado</v>
      </c>
      <c r="J40" s="6" t="str">
        <f>IF(J39=3,"Certo","errado")</f>
        <v>errado</v>
      </c>
      <c r="R40" s="7"/>
    </row>
    <row r="41" spans="1:18" x14ac:dyDescent="0.25">
      <c r="R41" s="7"/>
    </row>
    <row r="42" spans="1:18" x14ac:dyDescent="0.25">
      <c r="R42" s="7"/>
    </row>
    <row r="43" spans="1:18" x14ac:dyDescent="0.25">
      <c r="R43" s="7"/>
    </row>
    <row r="44" spans="1:18" x14ac:dyDescent="0.25">
      <c r="R44" s="7"/>
    </row>
    <row r="45" spans="1:18" x14ac:dyDescent="0.25">
      <c r="R45" s="7"/>
    </row>
    <row r="46" spans="1:18" x14ac:dyDescent="0.25">
      <c r="R46" s="7"/>
    </row>
    <row r="47" spans="1:18" x14ac:dyDescent="0.25">
      <c r="A47" s="29" t="s">
        <v>50</v>
      </c>
      <c r="O47" s="22" t="s">
        <v>46</v>
      </c>
      <c r="R47" s="7"/>
    </row>
    <row r="48" spans="1:18" x14ac:dyDescent="0.25">
      <c r="R48" s="7"/>
    </row>
    <row r="49" spans="1:18" x14ac:dyDescent="0.25">
      <c r="B49" s="20" t="s">
        <v>19</v>
      </c>
      <c r="C49" s="2"/>
      <c r="D49" s="20" t="s">
        <v>18</v>
      </c>
      <c r="E49" s="20" t="str">
        <f>IF(C49="","",IF(C49=2*C5+C27,"VERDADEIRO","FALSO"))</f>
        <v/>
      </c>
      <c r="F49" s="21" t="s">
        <v>16</v>
      </c>
      <c r="G49" s="2"/>
      <c r="I49" s="21" t="s">
        <v>20</v>
      </c>
      <c r="J49" s="2"/>
      <c r="R49" s="7"/>
    </row>
    <row r="50" spans="1:18" x14ac:dyDescent="0.25">
      <c r="C50" s="6" t="str">
        <f>IF(C49=207.24,"Certo","errado")</f>
        <v>errado</v>
      </c>
      <c r="G50" s="6" t="str">
        <f>IF(G49=3,"Certo","errado")</f>
        <v>errado</v>
      </c>
      <c r="J50" s="6" t="str">
        <f>IF(J49=8,"Certo","errado")</f>
        <v>errado</v>
      </c>
      <c r="R50" s="7"/>
    </row>
    <row r="51" spans="1:18" x14ac:dyDescent="0.25">
      <c r="R51" s="7"/>
    </row>
    <row r="52" spans="1:18" x14ac:dyDescent="0.25">
      <c r="R52" s="7"/>
    </row>
    <row r="53" spans="1:18" x14ac:dyDescent="0.25">
      <c r="A53" s="20" t="s">
        <v>48</v>
      </c>
      <c r="R53" s="7"/>
    </row>
    <row r="54" spans="1:18" x14ac:dyDescent="0.25">
      <c r="R54" s="7"/>
    </row>
    <row r="55" spans="1:18" x14ac:dyDescent="0.25">
      <c r="B55" s="20" t="s">
        <v>19</v>
      </c>
      <c r="C55" s="2"/>
      <c r="D55" s="20" t="s">
        <v>18</v>
      </c>
      <c r="E55" s="20" t="str">
        <f>IF(C55="","",IF(C55=2*C11+C33,"VERDADEIRO","FALSO"))</f>
        <v/>
      </c>
      <c r="F55" s="21" t="s">
        <v>16</v>
      </c>
      <c r="G55" s="2"/>
      <c r="I55" s="21" t="s">
        <v>20</v>
      </c>
      <c r="J55" s="2"/>
      <c r="R55" s="7"/>
    </row>
    <row r="56" spans="1:18" x14ac:dyDescent="0.25">
      <c r="C56" s="6" t="str">
        <f>IF(C55=150.72,"Certo","errado")</f>
        <v>errado</v>
      </c>
      <c r="G56" s="6" t="str">
        <f>IF(G55=3,"Certo","errado")</f>
        <v>errado</v>
      </c>
      <c r="J56" s="6" t="str">
        <f>IF(J55=5,"Certo","errado")</f>
        <v>errado</v>
      </c>
      <c r="R56" s="7"/>
    </row>
    <row r="57" spans="1:18" x14ac:dyDescent="0.25">
      <c r="R57" s="7"/>
    </row>
    <row r="58" spans="1:18" x14ac:dyDescent="0.25">
      <c r="R58" s="7"/>
    </row>
    <row r="59" spans="1:18" x14ac:dyDescent="0.25">
      <c r="A59" s="20" t="s">
        <v>49</v>
      </c>
      <c r="R59" s="7"/>
    </row>
    <row r="60" spans="1:18" x14ac:dyDescent="0.25">
      <c r="R60" s="7"/>
    </row>
    <row r="61" spans="1:18" x14ac:dyDescent="0.25">
      <c r="B61" s="20" t="s">
        <v>19</v>
      </c>
      <c r="C61" s="2"/>
      <c r="D61" s="20" t="s">
        <v>18</v>
      </c>
      <c r="E61" s="20" t="str">
        <f>IF(C61="","",IF(C61=2*C18+C39,"VERDADEIRO","FALSO"))</f>
        <v/>
      </c>
      <c r="F61" s="21" t="s">
        <v>16</v>
      </c>
      <c r="G61" s="2"/>
      <c r="I61" s="21" t="s">
        <v>20</v>
      </c>
      <c r="J61" s="2"/>
      <c r="R61" s="7"/>
    </row>
    <row r="62" spans="1:18" x14ac:dyDescent="0.25">
      <c r="C62" s="6" t="str">
        <f>IF(C61=251.2,"Certo","errado")</f>
        <v>errado</v>
      </c>
      <c r="G62" s="6" t="str">
        <f>IF(G61=5,"Certo","errado")</f>
        <v>errado</v>
      </c>
      <c r="J62" s="6" t="str">
        <f>IF(J61=3,"Certo","errado")</f>
        <v>errado</v>
      </c>
      <c r="R62" s="7"/>
    </row>
    <row r="63" spans="1:18" x14ac:dyDescent="0.25">
      <c r="R63" s="7"/>
    </row>
    <row r="64" spans="1:18" x14ac:dyDescent="0.25">
      <c r="R64" s="7"/>
    </row>
    <row r="65" spans="1:18" x14ac:dyDescent="0.25">
      <c r="R65" s="7"/>
    </row>
    <row r="66" spans="1:18" x14ac:dyDescent="0.25">
      <c r="R66" s="7"/>
    </row>
    <row r="67" spans="1:18" x14ac:dyDescent="0.25">
      <c r="R67" s="7"/>
    </row>
    <row r="68" spans="1:18" x14ac:dyDescent="0.25">
      <c r="A68" s="20" t="s">
        <v>51</v>
      </c>
      <c r="R68" s="7"/>
    </row>
    <row r="69" spans="1:18" x14ac:dyDescent="0.25">
      <c r="N69" s="22" t="s">
        <v>47</v>
      </c>
      <c r="R69" s="7"/>
    </row>
    <row r="70" spans="1:18" x14ac:dyDescent="0.25">
      <c r="B70" s="21" t="s">
        <v>21</v>
      </c>
      <c r="C70" s="2"/>
      <c r="D70" s="20" t="s">
        <v>22</v>
      </c>
      <c r="E70" s="20" t="str">
        <f>IF(C70="","",IF(C70=C5*J70,"VERDADEIRO","FALSO"))</f>
        <v/>
      </c>
      <c r="F70" s="21" t="s">
        <v>16</v>
      </c>
      <c r="G70" s="2"/>
      <c r="I70" s="21" t="s">
        <v>20</v>
      </c>
      <c r="J70" s="2"/>
      <c r="R70" s="7"/>
    </row>
    <row r="71" spans="1:18" x14ac:dyDescent="0.25">
      <c r="C71" s="6" t="str">
        <f>IF(C70=226.08,"Certo","errado")</f>
        <v>errado</v>
      </c>
      <c r="G71" s="6" t="str">
        <f>IF(G70=3,"Certo","errado")</f>
        <v>errado</v>
      </c>
      <c r="J71" s="6" t="str">
        <f>IF(J70=8,"Certo","errado")</f>
        <v>errado</v>
      </c>
      <c r="R71" s="7"/>
    </row>
    <row r="72" spans="1:18" x14ac:dyDescent="0.25">
      <c r="R72" s="7"/>
    </row>
    <row r="73" spans="1:18" x14ac:dyDescent="0.25">
      <c r="R73" s="7"/>
    </row>
    <row r="74" spans="1:18" x14ac:dyDescent="0.25">
      <c r="A74" s="20" t="s">
        <v>52</v>
      </c>
      <c r="R74" s="7"/>
    </row>
    <row r="75" spans="1:18" x14ac:dyDescent="0.25">
      <c r="R75" s="7"/>
    </row>
    <row r="76" spans="1:18" x14ac:dyDescent="0.25">
      <c r="B76" s="21" t="s">
        <v>21</v>
      </c>
      <c r="C76" s="2"/>
      <c r="D76" s="20" t="s">
        <v>22</v>
      </c>
      <c r="E76" s="20" t="str">
        <f>IF(C76="","",IF(C76=C11*J76,"VERDADEIRO","FALSO"))</f>
        <v/>
      </c>
      <c r="F76" s="21" t="s">
        <v>16</v>
      </c>
      <c r="G76" s="2"/>
      <c r="I76" s="21" t="s">
        <v>20</v>
      </c>
      <c r="J76" s="2"/>
      <c r="R76" s="7"/>
    </row>
    <row r="77" spans="1:18" x14ac:dyDescent="0.25">
      <c r="C77" s="6" t="str">
        <f>IF(C76=141.3,"Certo","errado")</f>
        <v>errado</v>
      </c>
      <c r="G77" s="6" t="str">
        <f>IF(G76=3,"Certo","errado")</f>
        <v>errado</v>
      </c>
      <c r="J77" s="6" t="str">
        <f>IF(J76=5,"Certo","errado")</f>
        <v>errado</v>
      </c>
      <c r="R77" s="7"/>
    </row>
    <row r="78" spans="1:18" x14ac:dyDescent="0.25">
      <c r="R78" s="7"/>
    </row>
    <row r="79" spans="1:18" x14ac:dyDescent="0.25">
      <c r="R79" s="7"/>
    </row>
    <row r="80" spans="1:18" x14ac:dyDescent="0.25">
      <c r="A80" s="20" t="s">
        <v>53</v>
      </c>
      <c r="R80" s="7"/>
    </row>
    <row r="81" spans="1:18" x14ac:dyDescent="0.25">
      <c r="R81" s="7"/>
    </row>
    <row r="82" spans="1:18" x14ac:dyDescent="0.25">
      <c r="B82" s="21" t="s">
        <v>21</v>
      </c>
      <c r="C82" s="2"/>
      <c r="D82" s="20" t="s">
        <v>22</v>
      </c>
      <c r="E82" s="20" t="str">
        <f>IF(C82="","",IF(C82=C18*J82,"VERDADEIRO","FALSO"))</f>
        <v/>
      </c>
      <c r="F82" s="21" t="s">
        <v>16</v>
      </c>
      <c r="G82" s="2"/>
      <c r="I82" s="21" t="s">
        <v>20</v>
      </c>
      <c r="J82" s="2"/>
      <c r="R82" s="7"/>
    </row>
    <row r="83" spans="1:18" x14ac:dyDescent="0.25">
      <c r="C83" s="6" t="str">
        <f>IF(C82=235.5,"Certo","errado")</f>
        <v>errado</v>
      </c>
      <c r="G83" s="6" t="str">
        <f>IF(G82=5,"Certo","errado")</f>
        <v>errado</v>
      </c>
      <c r="J83" s="6" t="str">
        <f>IF(J82=3,"Certo","errado")</f>
        <v>errado</v>
      </c>
      <c r="R83" s="7"/>
    </row>
    <row r="84" spans="1:18" x14ac:dyDescent="0.25">
      <c r="R84" s="7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</row>
    <row r="86" spans="1:18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</row>
  </sheetData>
  <mergeCells count="1">
    <mergeCell ref="A1:R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89"/>
  <sheetViews>
    <sheetView zoomScaleNormal="100" workbookViewId="0">
      <selection activeCell="D39" sqref="D39"/>
    </sheetView>
  </sheetViews>
  <sheetFormatPr defaultRowHeight="15" x14ac:dyDescent="0.25"/>
  <cols>
    <col min="19" max="19" width="11.7109375" customWidth="1"/>
    <col min="20" max="91" width="9.140625" style="20"/>
  </cols>
  <sheetData>
    <row r="1" spans="1:19" ht="15.75" x14ac:dyDescent="0.25">
      <c r="A1" s="40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x14ac:dyDescent="0.25">
      <c r="A3" s="5" t="s">
        <v>25</v>
      </c>
      <c r="B3" s="6"/>
      <c r="C3" s="6"/>
      <c r="D3" s="24" t="s">
        <v>16</v>
      </c>
      <c r="E3" s="27"/>
      <c r="F3" s="6"/>
      <c r="G3" s="24" t="s">
        <v>24</v>
      </c>
      <c r="H3" s="27">
        <f>2*E3</f>
        <v>0</v>
      </c>
      <c r="I3" s="6"/>
      <c r="J3" s="24" t="s">
        <v>20</v>
      </c>
      <c r="K3" s="27">
        <f>H3</f>
        <v>0</v>
      </c>
      <c r="L3" s="6"/>
      <c r="M3" s="6"/>
      <c r="N3" s="6"/>
      <c r="O3" s="6"/>
      <c r="P3" s="6"/>
      <c r="Q3" s="6"/>
      <c r="R3" s="6"/>
      <c r="S3" s="7"/>
    </row>
    <row r="4" spans="1:19" x14ac:dyDescent="0.25">
      <c r="A4" s="23" t="s">
        <v>4</v>
      </c>
      <c r="B4" s="2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19" ht="15.75" x14ac:dyDescent="0.25">
      <c r="A6" s="41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x14ac:dyDescent="0.25">
      <c r="A7" s="5"/>
      <c r="B7" s="2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1:19" ht="15.75" x14ac:dyDescent="0.25">
      <c r="A8" s="41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spans="1:19" x14ac:dyDescent="0.25">
      <c r="A9" s="5"/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19" ht="21" x14ac:dyDescent="0.35">
      <c r="A11" s="42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</row>
    <row r="12" spans="1:19" ht="27.75" customHeight="1" x14ac:dyDescent="0.25">
      <c r="A12" s="57" t="s">
        <v>30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</row>
    <row r="13" spans="1:19" x14ac:dyDescent="0.25">
      <c r="A13" s="60"/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3"/>
    </row>
    <row r="14" spans="1:19" ht="21" x14ac:dyDescent="0.35">
      <c r="B14" s="6"/>
      <c r="C14" s="43" t="s">
        <v>31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19" x14ac:dyDescent="0.25">
      <c r="A15" s="5"/>
      <c r="B15" s="6"/>
      <c r="C15" s="6"/>
      <c r="D15" s="6"/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</row>
    <row r="16" spans="1:19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1:19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1:19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</row>
    <row r="19" spans="1:19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</row>
    <row r="20" spans="1:19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1:19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</row>
    <row r="22" spans="1:19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19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/>
    </row>
    <row r="24" spans="1:19" s="20" customFormat="1" x14ac:dyDescent="0.25"/>
    <row r="25" spans="1:19" s="20" customFormat="1" x14ac:dyDescent="0.25"/>
    <row r="26" spans="1:19" s="20" customFormat="1" x14ac:dyDescent="0.25"/>
    <row r="27" spans="1:19" s="20" customFormat="1" x14ac:dyDescent="0.25"/>
    <row r="28" spans="1:19" s="20" customFormat="1" x14ac:dyDescent="0.25"/>
    <row r="29" spans="1:19" s="20" customFormat="1" x14ac:dyDescent="0.25"/>
    <row r="30" spans="1:19" s="20" customFormat="1" x14ac:dyDescent="0.25"/>
    <row r="31" spans="1:19" s="20" customFormat="1" x14ac:dyDescent="0.25"/>
    <row r="32" spans="1:19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</sheetData>
  <mergeCells count="1">
    <mergeCell ref="A12:S1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5" sqref="L5"/>
    </sheetView>
  </sheetViews>
  <sheetFormatPr defaultRowHeight="15" x14ac:dyDescent="0.25"/>
  <cols>
    <col min="1" max="16384" width="9.140625" style="20"/>
  </cols>
  <sheetData>
    <row r="1" spans="1:12" ht="26.25" x14ac:dyDescent="0.4">
      <c r="A1" s="35"/>
      <c r="B1" s="36"/>
      <c r="C1" s="36"/>
      <c r="D1" s="37" t="s">
        <v>34</v>
      </c>
      <c r="E1" s="38"/>
      <c r="F1" s="38"/>
      <c r="G1" s="38"/>
      <c r="H1" s="38"/>
      <c r="I1" s="38"/>
      <c r="J1" s="38"/>
      <c r="K1" s="38"/>
      <c r="L1" s="39"/>
    </row>
    <row r="2" spans="1:12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x14ac:dyDescent="0.25">
      <c r="A3" s="34"/>
      <c r="B3" s="30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5">
      <c r="A5" s="5"/>
      <c r="B5" s="14"/>
      <c r="C5" s="3"/>
      <c r="D5" s="4"/>
      <c r="E5" s="6"/>
      <c r="F5" s="6" t="s">
        <v>35</v>
      </c>
      <c r="G5" s="6"/>
      <c r="H5" s="6"/>
      <c r="I5" s="6"/>
      <c r="J5" s="6"/>
      <c r="K5" s="6"/>
      <c r="L5" s="7"/>
    </row>
    <row r="6" spans="1:12" x14ac:dyDescent="0.25">
      <c r="A6" s="5"/>
      <c r="B6" s="5"/>
      <c r="C6" s="6"/>
      <c r="D6" s="7"/>
      <c r="E6" s="6"/>
      <c r="F6" s="6"/>
      <c r="G6" s="6"/>
      <c r="H6" s="6"/>
      <c r="I6" s="6"/>
      <c r="J6" s="6"/>
      <c r="K6" s="6"/>
      <c r="L6" s="7"/>
    </row>
    <row r="7" spans="1:12" x14ac:dyDescent="0.25">
      <c r="A7" s="5"/>
      <c r="B7" s="5"/>
      <c r="C7" s="6"/>
      <c r="D7" s="7"/>
      <c r="E7" s="6"/>
      <c r="F7" s="6" t="s">
        <v>36</v>
      </c>
      <c r="G7" s="6"/>
      <c r="H7" s="6"/>
      <c r="I7" s="6"/>
      <c r="J7" s="6"/>
      <c r="K7" s="6"/>
      <c r="L7" s="7"/>
    </row>
    <row r="8" spans="1:12" ht="18.75" x14ac:dyDescent="0.3">
      <c r="A8" s="5"/>
      <c r="B8" s="5"/>
      <c r="C8" s="33"/>
      <c r="D8" s="7"/>
      <c r="E8" s="6"/>
      <c r="F8" s="6"/>
      <c r="G8" s="30" t="s">
        <v>33</v>
      </c>
      <c r="H8" s="30"/>
      <c r="I8" s="30"/>
      <c r="J8" s="6"/>
      <c r="K8" s="6"/>
      <c r="L8" s="7"/>
    </row>
    <row r="9" spans="1:12" x14ac:dyDescent="0.25">
      <c r="A9" s="5"/>
      <c r="B9" s="5"/>
      <c r="C9" s="6"/>
      <c r="D9" s="7"/>
      <c r="E9" s="6"/>
      <c r="F9" s="6"/>
      <c r="G9" s="6"/>
      <c r="H9" s="6"/>
      <c r="I9" s="6"/>
      <c r="J9" s="6"/>
      <c r="K9" s="6"/>
      <c r="L9" s="7"/>
    </row>
    <row r="10" spans="1:12" x14ac:dyDescent="0.25">
      <c r="A10" s="5"/>
      <c r="B10" s="5"/>
      <c r="C10" s="6"/>
      <c r="D10" s="7"/>
      <c r="E10" s="6"/>
      <c r="F10" s="6"/>
      <c r="G10" s="6"/>
      <c r="H10" s="6"/>
      <c r="I10" s="6"/>
      <c r="J10" s="6"/>
      <c r="K10" s="6"/>
      <c r="L10" s="7"/>
    </row>
    <row r="11" spans="1:12" x14ac:dyDescent="0.25">
      <c r="A11" s="5"/>
      <c r="B11" s="10"/>
      <c r="C11" s="11"/>
      <c r="D11" s="12"/>
      <c r="E11" s="6"/>
      <c r="F11" s="6"/>
      <c r="G11" s="6"/>
      <c r="H11" s="6"/>
      <c r="I11" s="6"/>
      <c r="J11" s="6"/>
      <c r="K11" s="6"/>
      <c r="L11" s="7"/>
    </row>
    <row r="12" spans="1:12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x14ac:dyDescent="0.25">
      <c r="A13" s="5"/>
      <c r="B13" s="6"/>
      <c r="C13" s="6"/>
      <c r="D13" s="6"/>
      <c r="E13" s="6"/>
      <c r="G13" s="6"/>
      <c r="H13" s="6"/>
      <c r="I13" s="6"/>
      <c r="J13" s="6"/>
      <c r="K13" s="6"/>
      <c r="L13" s="7"/>
    </row>
    <row r="14" spans="1:12" x14ac:dyDescent="0.25">
      <c r="A14" s="5"/>
      <c r="B14" s="6"/>
      <c r="C14" s="6"/>
      <c r="D14" s="6"/>
      <c r="G14" s="6"/>
      <c r="H14" s="6"/>
      <c r="I14" s="6"/>
      <c r="J14" s="6"/>
      <c r="K14" s="6"/>
      <c r="L14" s="7"/>
    </row>
    <row r="15" spans="1:12" x14ac:dyDescent="0.25">
      <c r="A15" s="5"/>
      <c r="B15" s="6"/>
      <c r="C15" s="6"/>
      <c r="D15" s="6"/>
      <c r="F15" s="19" t="s">
        <v>63</v>
      </c>
      <c r="G15" s="6"/>
      <c r="H15" s="6"/>
      <c r="I15" s="6"/>
      <c r="J15" s="6"/>
      <c r="K15" s="6"/>
      <c r="L15" s="7"/>
    </row>
    <row r="16" spans="1:12" x14ac:dyDescent="0.25">
      <c r="A16" s="5"/>
      <c r="B16" s="6"/>
      <c r="C16" s="6"/>
      <c r="D16" s="6"/>
      <c r="E16" s="19" t="s">
        <v>64</v>
      </c>
      <c r="F16" s="6"/>
      <c r="G16" s="6"/>
      <c r="H16" s="6"/>
      <c r="I16" s="6"/>
      <c r="J16" s="6"/>
      <c r="K16" s="6"/>
      <c r="L16" s="7"/>
    </row>
    <row r="17" spans="1:12" ht="15.75" x14ac:dyDescent="0.25">
      <c r="A17" s="5"/>
      <c r="B17" s="6"/>
      <c r="C17" s="6"/>
      <c r="D17" s="6"/>
      <c r="E17" s="6"/>
      <c r="F17" s="31" t="s">
        <v>62</v>
      </c>
      <c r="G17" s="6"/>
      <c r="H17" s="6"/>
      <c r="I17" s="6"/>
      <c r="J17" s="6"/>
      <c r="K17" s="6"/>
      <c r="L17" s="7"/>
    </row>
    <row r="18" spans="1:12" x14ac:dyDescent="0.25">
      <c r="A18" s="5"/>
      <c r="B18" s="6"/>
      <c r="C18" s="6"/>
      <c r="D18" s="6"/>
      <c r="E18" s="6"/>
      <c r="G18" s="6"/>
      <c r="H18" s="6"/>
      <c r="I18" s="6"/>
      <c r="J18" s="6"/>
      <c r="K18" s="6"/>
      <c r="L18" s="7"/>
    </row>
    <row r="19" spans="1:12" x14ac:dyDescent="0.25">
      <c r="A19" s="5"/>
      <c r="B19" s="6"/>
      <c r="C19" s="6"/>
      <c r="D19" s="6"/>
      <c r="E19" s="6"/>
      <c r="G19" s="6"/>
      <c r="H19" s="6"/>
      <c r="I19" s="6"/>
      <c r="J19" s="6"/>
      <c r="K19" s="6"/>
      <c r="L19" s="7"/>
    </row>
    <row r="20" spans="1:12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Aplicação</vt:lpstr>
      <vt:lpstr>Exemplos</vt:lpstr>
      <vt:lpstr>Exercícios</vt:lpstr>
      <vt:lpstr>Investigação</vt:lpstr>
      <vt:lpstr>Autoria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TASHINHA</dc:creator>
  <cp:lastModifiedBy>Tania Michel Pereira</cp:lastModifiedBy>
  <dcterms:created xsi:type="dcterms:W3CDTF">2011-10-15T16:51:16Z</dcterms:created>
  <dcterms:modified xsi:type="dcterms:W3CDTF">2023-09-22T17:05:47Z</dcterms:modified>
</cp:coreProperties>
</file>