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cosmerina\cosmerina\"/>
    </mc:Choice>
  </mc:AlternateContent>
  <xr:revisionPtr revIDLastSave="0" documentId="13_ncr:40009_{5ECDF2D7-FFBE-4CAF-A418-2BAE0FEC2C76}" xr6:coauthVersionLast="47" xr6:coauthVersionMax="47" xr10:uidLastSave="{00000000-0000-0000-0000-000000000000}"/>
  <bookViews>
    <workbookView xWindow="-120" yWindow="-120" windowWidth="20730" windowHeight="11040"/>
  </bookViews>
  <sheets>
    <sheet name="Abertura" sheetId="4" r:id="rId1"/>
    <sheet name="Início" sheetId="5" r:id="rId2"/>
    <sheet name="Dados" sheetId="7" r:id="rId3"/>
    <sheet name="1" sheetId="6" r:id="rId4"/>
    <sheet name="2" sheetId="1" r:id="rId5"/>
    <sheet name="2.1" sheetId="13" r:id="rId6"/>
    <sheet name="3" sheetId="2" r:id="rId7"/>
    <sheet name="3.1" sheetId="14" r:id="rId8"/>
    <sheet name="4" sheetId="3" r:id="rId9"/>
    <sheet name="4.1" sheetId="15" r:id="rId10"/>
    <sheet name="5" sheetId="9" r:id="rId11"/>
    <sheet name="6" sheetId="10" r:id="rId12"/>
    <sheet name="6.1" sheetId="11" r:id="rId13"/>
    <sheet name="7" sheetId="12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3" l="1"/>
  <c r="D14" i="11"/>
  <c r="G19" i="11"/>
  <c r="D13" i="11"/>
  <c r="D12" i="11"/>
  <c r="D11" i="11"/>
  <c r="C14" i="11"/>
  <c r="G12" i="11"/>
  <c r="C17" i="11"/>
  <c r="E6" i="10"/>
  <c r="E8" i="10"/>
  <c r="E7" i="10"/>
  <c r="E9" i="10"/>
  <c r="E10" i="10"/>
  <c r="F12" i="15"/>
  <c r="E18" i="15"/>
  <c r="E17" i="15"/>
  <c r="E16" i="15"/>
  <c r="B17" i="15"/>
  <c r="E15" i="15"/>
  <c r="B16" i="15" s="1"/>
  <c r="E14" i="15"/>
  <c r="B15" i="15"/>
  <c r="E13" i="15"/>
  <c r="B14" i="15"/>
  <c r="B18" i="15"/>
  <c r="E12" i="15"/>
  <c r="H7" i="15"/>
  <c r="D10" i="1"/>
  <c r="D11" i="1"/>
  <c r="D12" i="1"/>
  <c r="D13" i="1"/>
  <c r="D14" i="1"/>
  <c r="H5" i="6"/>
  <c r="D10" i="14"/>
  <c r="A10" i="14"/>
  <c r="C14" i="14"/>
  <c r="D14" i="14"/>
  <c r="B13" i="15"/>
  <c r="D15" i="2"/>
  <c r="D11" i="2"/>
  <c r="D14" i="2"/>
  <c r="D13" i="2"/>
  <c r="D12" i="2"/>
  <c r="C10" i="14"/>
  <c r="C11" i="14"/>
  <c r="C12" i="14"/>
  <c r="C13" i="14"/>
  <c r="F9" i="13"/>
  <c r="H9" i="13"/>
  <c r="E10" i="13"/>
  <c r="F10" i="13"/>
  <c r="H10" i="13"/>
  <c r="E11" i="13"/>
  <c r="F11" i="13"/>
  <c r="H11" i="13"/>
  <c r="E12" i="13"/>
  <c r="F12" i="13"/>
  <c r="H12" i="13"/>
  <c r="E13" i="13"/>
  <c r="F13" i="13"/>
  <c r="H13" i="13"/>
  <c r="E14" i="13"/>
  <c r="F14" i="13"/>
  <c r="H14" i="13"/>
  <c r="E15" i="13"/>
  <c r="F15" i="13"/>
  <c r="H15" i="13"/>
  <c r="E16" i="13"/>
  <c r="F16" i="13"/>
  <c r="H16" i="13"/>
  <c r="E17" i="13"/>
  <c r="F17" i="13"/>
  <c r="H17" i="13"/>
  <c r="E18" i="13"/>
  <c r="F18" i="13"/>
  <c r="H18" i="13"/>
  <c r="E19" i="13"/>
  <c r="F19" i="13"/>
  <c r="H19" i="13"/>
  <c r="C119" i="13"/>
  <c r="C120" i="13"/>
  <c r="C121" i="13"/>
  <c r="C122" i="13"/>
  <c r="C123" i="13"/>
  <c r="C124" i="13"/>
  <c r="C125" i="13"/>
  <c r="C129" i="13"/>
  <c r="C130" i="13"/>
  <c r="C131" i="13"/>
  <c r="C132" i="13"/>
  <c r="C133" i="13"/>
  <c r="C134" i="13"/>
  <c r="C135" i="13"/>
  <c r="C139" i="13"/>
  <c r="C140" i="13"/>
  <c r="C141" i="13"/>
  <c r="C142" i="13"/>
  <c r="C143" i="13"/>
  <c r="C144" i="13"/>
  <c r="C145" i="13"/>
  <c r="C149" i="13"/>
  <c r="C150" i="13"/>
  <c r="C151" i="13"/>
  <c r="C152" i="13"/>
  <c r="C153" i="13"/>
  <c r="C154" i="13"/>
  <c r="C155" i="13"/>
  <c r="D15" i="3"/>
  <c r="D16" i="3"/>
  <c r="D13" i="3"/>
  <c r="D14" i="3"/>
  <c r="D12" i="3"/>
  <c r="F10" i="7"/>
  <c r="C123" i="1"/>
  <c r="C124" i="1"/>
  <c r="C125" i="1"/>
  <c r="C126" i="1"/>
  <c r="C127" i="1"/>
  <c r="C128" i="1"/>
  <c r="C143" i="1"/>
  <c r="C144" i="1"/>
  <c r="C145" i="1"/>
  <c r="C146" i="1"/>
  <c r="C147" i="1"/>
  <c r="C148" i="1"/>
  <c r="C133" i="1"/>
  <c r="C134" i="1"/>
  <c r="C135" i="1"/>
  <c r="C136" i="1"/>
  <c r="C137" i="1"/>
  <c r="C138" i="1"/>
  <c r="C142" i="1"/>
  <c r="C132" i="1"/>
  <c r="C122" i="1"/>
  <c r="C113" i="1"/>
  <c r="C114" i="1"/>
  <c r="C115" i="1"/>
  <c r="C116" i="1"/>
  <c r="C117" i="1"/>
  <c r="C118" i="1"/>
  <c r="C112" i="1"/>
</calcChain>
</file>

<file path=xl/sharedStrings.xml><?xml version="1.0" encoding="utf-8"?>
<sst xmlns="http://schemas.openxmlformats.org/spreadsheetml/2006/main" count="209" uniqueCount="123">
  <si>
    <t>A função exponencial expressa um crescimento ou um decrescimento característico de alguns fenômenos da natureza, bem como o funcionamento dos juros compostos, importantes na matemática financeira.</t>
  </si>
  <si>
    <t>a)</t>
  </si>
  <si>
    <t>b)</t>
  </si>
  <si>
    <t>c)</t>
  </si>
  <si>
    <t>d)</t>
  </si>
  <si>
    <t>e)</t>
  </si>
  <si>
    <t>Resolução:</t>
  </si>
  <si>
    <t>t</t>
  </si>
  <si>
    <t>Nº de bactérias</t>
  </si>
  <si>
    <t>y</t>
  </si>
  <si>
    <t>tempo    x</t>
  </si>
  <si>
    <t>Exemplo:</t>
  </si>
  <si>
    <t>Q</t>
  </si>
  <si>
    <t>i</t>
  </si>
  <si>
    <t>M</t>
  </si>
  <si>
    <t>C</t>
  </si>
  <si>
    <t>n</t>
  </si>
  <si>
    <t>x</t>
  </si>
  <si>
    <r>
      <t>Como pudemos observar o gráfico formado não é uma reta. Para este tipo de gráfico podemos então escrever f(x)=10000×(1,12)</t>
    </r>
    <r>
      <rPr>
        <vertAlign val="superscript"/>
        <sz val="11"/>
        <color indexed="8"/>
        <rFont val="Comic Sans MS"/>
        <family val="4"/>
      </rPr>
      <t>x</t>
    </r>
    <r>
      <rPr>
        <sz val="11"/>
        <color indexed="8"/>
        <rFont val="Comic Sans MS"/>
        <family val="4"/>
      </rPr>
      <t> em termos de função. Funções como esta são chamadas </t>
    </r>
    <r>
      <rPr>
        <b/>
        <i/>
        <sz val="11"/>
        <color indexed="8"/>
        <rFont val="Comic Sans MS"/>
        <family val="4"/>
      </rPr>
      <t>Funções Exponenciais</t>
    </r>
    <r>
      <rPr>
        <sz val="11"/>
        <color indexed="8"/>
        <rFont val="Comic Sans MS"/>
        <family val="4"/>
      </rPr>
      <t>.</t>
    </r>
  </si>
  <si>
    <t>Propriedades:</t>
  </si>
  <si>
    <t>Como podemos ver essas são as mesmas propriedades de potências. </t>
  </si>
  <si>
    <t>Além dos inteiros, podemos ainda ter números Racionais, Reais. No caso dos juros ainda existem juros ao dia, ao mês e ao ano o que modifica o expoente na hora de calcular o juro na metade do período. No exemplo do ano cada mês é 1/12 do ano. Para o caso do dia cada dia é 1/30 do mês.</t>
  </si>
  <si>
    <t>Dizemos que uma função é</t>
  </si>
  <si>
    <t>Para podermos ver melhor esses resultados, plote os seguintes gráficos exponenciais:</t>
  </si>
  <si>
    <t>f(x)</t>
  </si>
  <si>
    <t>g(x)</t>
  </si>
  <si>
    <t>h(x)</t>
  </si>
  <si>
    <t>l(x)</t>
  </si>
  <si>
    <r>
      <t>(1)    a</t>
    </r>
    <r>
      <rPr>
        <vertAlign val="superscript"/>
        <sz val="11"/>
        <color indexed="8"/>
        <rFont val="Comic Sans MS"/>
        <family val="4"/>
      </rPr>
      <t>x</t>
    </r>
    <r>
      <rPr>
        <sz val="11"/>
        <color indexed="8"/>
        <rFont val="Comic Sans MS"/>
        <family val="4"/>
      </rPr>
      <t>×a</t>
    </r>
    <r>
      <rPr>
        <vertAlign val="superscript"/>
        <sz val="11"/>
        <color indexed="8"/>
        <rFont val="Comic Sans MS"/>
        <family val="4"/>
      </rPr>
      <t>y</t>
    </r>
    <r>
      <rPr>
        <sz val="11"/>
        <color indexed="8"/>
        <rFont val="Comic Sans MS"/>
        <family val="4"/>
      </rPr>
      <t> = a</t>
    </r>
    <r>
      <rPr>
        <vertAlign val="superscript"/>
        <sz val="11"/>
        <color indexed="8"/>
        <rFont val="Comic Sans MS"/>
        <family val="4"/>
      </rPr>
      <t>x+y</t>
    </r>
    <r>
      <rPr>
        <sz val="11"/>
        <color indexed="8"/>
        <rFont val="Comic Sans MS"/>
        <family val="4"/>
      </rPr>
      <t>,</t>
    </r>
  </si>
  <si>
    <r>
      <t>(2)    a</t>
    </r>
    <r>
      <rPr>
        <vertAlign val="superscript"/>
        <sz val="11"/>
        <color indexed="8"/>
        <rFont val="Comic Sans MS"/>
        <family val="4"/>
      </rPr>
      <t>1</t>
    </r>
    <r>
      <rPr>
        <sz val="11"/>
        <color indexed="8"/>
        <rFont val="Comic Sans MS"/>
        <family val="4"/>
      </rPr>
      <t> = a</t>
    </r>
  </si>
  <si>
    <r>
      <t>(3)    x&lt;y Þ a</t>
    </r>
    <r>
      <rPr>
        <vertAlign val="superscript"/>
        <sz val="11"/>
        <color indexed="8"/>
        <rFont val="Comic Sans MS"/>
        <family val="4"/>
      </rPr>
      <t>x</t>
    </r>
    <r>
      <rPr>
        <sz val="11"/>
        <color indexed="8"/>
        <rFont val="Comic Sans MS"/>
        <family val="4"/>
      </rPr>
      <t>&lt;a</t>
    </r>
    <r>
      <rPr>
        <vertAlign val="superscript"/>
        <sz val="11"/>
        <color indexed="8"/>
        <rFont val="Comic Sans MS"/>
        <family val="4"/>
      </rPr>
      <t>y</t>
    </r>
    <r>
      <rPr>
        <sz val="11"/>
        <color indexed="8"/>
        <rFont val="Comic Sans MS"/>
        <family val="4"/>
      </rPr>
      <t>, quando a&gt;1 e</t>
    </r>
  </si>
  <si>
    <r>
      <t>x&lt;y Þ a</t>
    </r>
    <r>
      <rPr>
        <vertAlign val="superscript"/>
        <sz val="11"/>
        <color indexed="8"/>
        <rFont val="Comic Sans MS"/>
        <family val="4"/>
      </rPr>
      <t>y</t>
    </r>
    <r>
      <rPr>
        <sz val="11"/>
        <color indexed="8"/>
        <rFont val="Comic Sans MS"/>
        <family val="4"/>
      </rPr>
      <t>&lt;a</t>
    </r>
    <r>
      <rPr>
        <vertAlign val="superscript"/>
        <sz val="11"/>
        <color indexed="8"/>
        <rFont val="Comic Sans MS"/>
        <family val="4"/>
      </rPr>
      <t>x</t>
    </r>
    <r>
      <rPr>
        <sz val="11"/>
        <color indexed="8"/>
        <rFont val="Comic Sans MS"/>
        <family val="4"/>
      </rPr>
      <t>, quando 0&lt;a&lt;1</t>
    </r>
  </si>
  <si>
    <r>
      <t>CRESCENTE </t>
    </r>
    <r>
      <rPr>
        <sz val="11"/>
        <color indexed="8"/>
        <rFont val="Comic Sans MS"/>
        <family val="4"/>
      </rPr>
      <t>se para quaisquer x</t>
    </r>
    <r>
      <rPr>
        <vertAlign val="subscript"/>
        <sz val="11"/>
        <color indexed="8"/>
        <rFont val="Comic Sans MS"/>
        <family val="4"/>
      </rPr>
      <t>1</t>
    </r>
    <r>
      <rPr>
        <sz val="11"/>
        <color indexed="8"/>
        <rFont val="Comic Sans MS"/>
        <family val="4"/>
      </rPr>
      <t> e x</t>
    </r>
    <r>
      <rPr>
        <vertAlign val="subscript"/>
        <sz val="11"/>
        <color indexed="8"/>
        <rFont val="Comic Sans MS"/>
        <family val="4"/>
      </rPr>
      <t>2</t>
    </r>
    <r>
      <rPr>
        <sz val="11"/>
        <color indexed="8"/>
        <rFont val="Comic Sans MS"/>
        <family val="4"/>
      </rPr>
      <t> do domínio:</t>
    </r>
  </si>
  <si>
    <r>
      <t>x</t>
    </r>
    <r>
      <rPr>
        <vertAlign val="subscript"/>
        <sz val="11"/>
        <color indexed="8"/>
        <rFont val="Comic Sans MS"/>
        <family val="4"/>
      </rPr>
      <t>2</t>
    </r>
    <r>
      <rPr>
        <sz val="11"/>
        <color indexed="8"/>
        <rFont val="Comic Sans MS"/>
        <family val="4"/>
      </rPr>
      <t>&gt;x</t>
    </r>
    <r>
      <rPr>
        <vertAlign val="subscript"/>
        <sz val="11"/>
        <color indexed="8"/>
        <rFont val="Comic Sans MS"/>
        <family val="4"/>
      </rPr>
      <t>1</t>
    </r>
    <r>
      <rPr>
        <sz val="11"/>
        <color indexed="8"/>
        <rFont val="Comic Sans MS"/>
        <family val="4"/>
      </rPr>
      <t> Þ y</t>
    </r>
    <r>
      <rPr>
        <vertAlign val="subscript"/>
        <sz val="11"/>
        <color indexed="8"/>
        <rFont val="Comic Sans MS"/>
        <family val="4"/>
      </rPr>
      <t>2</t>
    </r>
    <r>
      <rPr>
        <sz val="11"/>
        <color indexed="8"/>
        <rFont val="Comic Sans MS"/>
        <family val="4"/>
      </rPr>
      <t>&gt;y</t>
    </r>
    <r>
      <rPr>
        <vertAlign val="subscript"/>
        <sz val="11"/>
        <color indexed="8"/>
        <rFont val="Comic Sans MS"/>
        <family val="4"/>
      </rPr>
      <t>1</t>
    </r>
    <r>
      <rPr>
        <sz val="11"/>
        <color indexed="8"/>
        <rFont val="Comic Sans MS"/>
        <family val="4"/>
      </rPr>
      <t> e</t>
    </r>
  </si>
  <si>
    <r>
      <t>DECRESCENTE </t>
    </r>
    <r>
      <rPr>
        <sz val="11"/>
        <color indexed="8"/>
        <rFont val="Comic Sans MS"/>
        <family val="4"/>
      </rPr>
      <t> se para quaisquer x</t>
    </r>
    <r>
      <rPr>
        <vertAlign val="subscript"/>
        <sz val="11"/>
        <color indexed="8"/>
        <rFont val="Comic Sans MS"/>
        <family val="4"/>
      </rPr>
      <t>1</t>
    </r>
    <r>
      <rPr>
        <sz val="11"/>
        <color indexed="8"/>
        <rFont val="Comic Sans MS"/>
        <family val="4"/>
      </rPr>
      <t> e x</t>
    </r>
    <r>
      <rPr>
        <vertAlign val="subscript"/>
        <sz val="11"/>
        <color indexed="8"/>
        <rFont val="Comic Sans MS"/>
        <family val="4"/>
      </rPr>
      <t>2</t>
    </r>
    <r>
      <rPr>
        <sz val="11"/>
        <color indexed="8"/>
        <rFont val="Comic Sans MS"/>
        <family val="4"/>
      </rPr>
      <t> do domínio:</t>
    </r>
  </si>
  <si>
    <r>
      <t>x</t>
    </r>
    <r>
      <rPr>
        <vertAlign val="subscript"/>
        <sz val="11"/>
        <color indexed="8"/>
        <rFont val="Comic Sans MS"/>
        <family val="4"/>
      </rPr>
      <t>2</t>
    </r>
    <r>
      <rPr>
        <sz val="11"/>
        <color indexed="8"/>
        <rFont val="Comic Sans MS"/>
        <family val="4"/>
      </rPr>
      <t>&gt;x</t>
    </r>
    <r>
      <rPr>
        <vertAlign val="subscript"/>
        <sz val="11"/>
        <color indexed="8"/>
        <rFont val="Comic Sans MS"/>
        <family val="4"/>
      </rPr>
      <t>1</t>
    </r>
    <r>
      <rPr>
        <sz val="11"/>
        <color indexed="8"/>
        <rFont val="Comic Sans MS"/>
        <family val="4"/>
      </rPr>
      <t> Þ y</t>
    </r>
    <r>
      <rPr>
        <vertAlign val="subscript"/>
        <sz val="11"/>
        <color indexed="8"/>
        <rFont val="Comic Sans MS"/>
        <family val="4"/>
      </rPr>
      <t>2</t>
    </r>
    <r>
      <rPr>
        <sz val="11"/>
        <color indexed="8"/>
        <rFont val="Comic Sans MS"/>
        <family val="4"/>
      </rPr>
      <t>&lt;y</t>
    </r>
    <r>
      <rPr>
        <vertAlign val="subscript"/>
        <sz val="11"/>
        <color indexed="8"/>
        <rFont val="Comic Sans MS"/>
        <family val="4"/>
      </rPr>
      <t>1</t>
    </r>
  </si>
  <si>
    <r>
      <t>f(x)=2</t>
    </r>
    <r>
      <rPr>
        <vertAlign val="superscript"/>
        <sz val="11"/>
        <color indexed="8"/>
        <rFont val="Comic Sans MS"/>
        <family val="4"/>
      </rPr>
      <t>x</t>
    </r>
    <r>
      <rPr>
        <sz val="11"/>
        <color indexed="8"/>
        <rFont val="Comic Sans MS"/>
        <family val="4"/>
      </rPr>
      <t>, g(x)=10</t>
    </r>
    <r>
      <rPr>
        <vertAlign val="superscript"/>
        <sz val="11"/>
        <color indexed="8"/>
        <rFont val="Comic Sans MS"/>
        <family val="4"/>
      </rPr>
      <t>x</t>
    </r>
    <r>
      <rPr>
        <sz val="11"/>
        <color indexed="8"/>
        <rFont val="Comic Sans MS"/>
        <family val="4"/>
      </rPr>
      <t>, h(x)=          e l(x)=          . O que você pode observar?</t>
    </r>
  </si>
  <si>
    <r>
      <t>Definição</t>
    </r>
    <r>
      <rPr>
        <sz val="11"/>
        <color indexed="8"/>
        <rFont val="Comic Sans MS"/>
        <family val="4"/>
      </rPr>
      <t>: f(x) = b.a</t>
    </r>
    <r>
      <rPr>
        <vertAlign val="superscript"/>
        <sz val="11"/>
        <color indexed="8"/>
        <rFont val="Comic Sans MS"/>
        <family val="4"/>
      </rPr>
      <t>x</t>
    </r>
  </si>
  <si>
    <r>
      <t>A função </t>
    </r>
    <r>
      <rPr>
        <i/>
        <sz val="11"/>
        <color indexed="8"/>
        <rFont val="Comic Sans MS"/>
        <family val="4"/>
      </rPr>
      <t>f : R-&gt;R</t>
    </r>
    <r>
      <rPr>
        <i/>
        <vertAlign val="superscript"/>
        <sz val="11"/>
        <color indexed="8"/>
        <rFont val="Comic Sans MS"/>
        <family val="4"/>
      </rPr>
      <t>+</t>
    </r>
    <r>
      <rPr>
        <sz val="11"/>
        <color indexed="8"/>
        <rFont val="Comic Sans MS"/>
        <family val="4"/>
      </rPr>
      <t> definida por </t>
    </r>
    <r>
      <rPr>
        <i/>
        <sz val="11"/>
        <color indexed="8"/>
        <rFont val="Comic Sans MS"/>
        <family val="4"/>
      </rPr>
      <t>f(x)=a</t>
    </r>
    <r>
      <rPr>
        <i/>
        <vertAlign val="superscript"/>
        <sz val="11"/>
        <color indexed="8"/>
        <rFont val="Comic Sans MS"/>
        <family val="4"/>
      </rPr>
      <t>x</t>
    </r>
    <r>
      <rPr>
        <sz val="11"/>
        <color indexed="8"/>
        <rFont val="Comic Sans MS"/>
        <family val="4"/>
      </rPr>
      <t xml:space="preserve">, com a </t>
    </r>
    <r>
      <rPr>
        <sz val="11"/>
        <color indexed="8"/>
        <rFont val="Lucida Sans Unicode"/>
        <family val="2"/>
      </rPr>
      <t>∊</t>
    </r>
    <r>
      <rPr>
        <sz val="11"/>
        <color indexed="8"/>
        <rFont val="Comic Sans MS"/>
        <family val="4"/>
      </rPr>
      <t>  R</t>
    </r>
    <r>
      <rPr>
        <vertAlign val="superscript"/>
        <sz val="11"/>
        <color indexed="8"/>
        <rFont val="Comic Sans MS"/>
        <family val="4"/>
      </rPr>
      <t>+</t>
    </r>
    <r>
      <rPr>
        <sz val="11"/>
        <color indexed="8"/>
        <rFont val="Comic Sans MS"/>
        <family val="4"/>
      </rPr>
      <t> e </t>
    </r>
    <r>
      <rPr>
        <i/>
        <sz val="11"/>
        <color indexed="8"/>
        <rFont val="Comic Sans MS"/>
        <family val="4"/>
      </rPr>
      <t xml:space="preserve">a </t>
    </r>
    <r>
      <rPr>
        <sz val="11"/>
        <color indexed="8"/>
        <rFont val="Comic Sans MS"/>
        <family val="4"/>
      </rPr>
      <t>≠</t>
    </r>
    <r>
      <rPr>
        <i/>
        <sz val="11"/>
        <color indexed="8"/>
        <rFont val="Comic Sans MS"/>
        <family val="4"/>
      </rPr>
      <t>1</t>
    </r>
    <r>
      <rPr>
        <sz val="11"/>
        <color indexed="8"/>
        <rFont val="Comic Sans MS"/>
        <family val="4"/>
      </rPr>
      <t>, é chamada função exponencial de base a. O domínio dessa função é o conjunto IR (reais) e o contradomínio é IR</t>
    </r>
    <r>
      <rPr>
        <vertAlign val="superscript"/>
        <sz val="11"/>
        <color indexed="8"/>
        <rFont val="Comic Sans MS"/>
        <family val="4"/>
      </rPr>
      <t>+</t>
    </r>
    <r>
      <rPr>
        <sz val="11"/>
        <color indexed="8"/>
        <rFont val="Comic Sans MS"/>
        <family val="4"/>
      </rPr>
      <t> (reais positivos, maiores que zero).</t>
    </r>
  </si>
  <si>
    <t>GRÁFICO CARTESIANO DA FUNÇÃO EXPONENCIAL</t>
  </si>
  <si>
    <t>Temos 2 casos a considerar:</t>
  </si>
  <si>
    <r>
      <t>Ø</t>
    </r>
    <r>
      <rPr>
        <sz val="7"/>
        <color indexed="8"/>
        <rFont val="Times New Roman"/>
        <family val="1"/>
      </rPr>
      <t>     </t>
    </r>
    <r>
      <rPr>
        <sz val="12"/>
        <color indexed="8"/>
        <rFont val="Times New Roman"/>
        <family val="1"/>
      </rPr>
      <t>quando a&gt;1;</t>
    </r>
  </si>
  <si>
    <r>
      <t>Ø</t>
    </r>
    <r>
      <rPr>
        <sz val="7"/>
        <color indexed="8"/>
        <rFont val="Times New Roman"/>
        <family val="1"/>
      </rPr>
      <t>     </t>
    </r>
    <r>
      <rPr>
        <sz val="12"/>
        <color indexed="8"/>
        <rFont val="Times New Roman"/>
        <family val="1"/>
      </rPr>
      <t>quando 0&lt;a&lt;1.</t>
    </r>
  </si>
  <si>
    <t>Acompanhe os exemplos seguintes:</t>
  </si>
  <si>
    <r>
      <t>1)     y=2</t>
    </r>
    <r>
      <rPr>
        <vertAlign val="superscript"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 , y=4</t>
    </r>
    <r>
      <rPr>
        <vertAlign val="superscript"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 , y=8</t>
    </r>
    <r>
      <rPr>
        <vertAlign val="superscript"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 , y=10</t>
    </r>
    <r>
      <rPr>
        <vertAlign val="superscript"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(nesse caso, a=2, logo a&gt;1)</t>
    </r>
  </si>
  <si>
    <t>Formação Continuada de Professores de Matemática e Multiplicadores de NTEs - UNIJUÍ e NTE/Ijuí</t>
  </si>
  <si>
    <t>Trabalho prático de elaboração de Material Virtual Interativo com Excel</t>
  </si>
  <si>
    <t xml:space="preserve">Cosmerina Angélica S. Cruz de Santana </t>
  </si>
  <si>
    <t>(angelicasantana7@gmail.com)</t>
  </si>
  <si>
    <t>INICIAR</t>
  </si>
  <si>
    <t>Material Virtual Interativo com Excel</t>
  </si>
  <si>
    <t>Por: Cosmerina Angélica Soares Cruz de Santana</t>
  </si>
  <si>
    <t>E-mail: angelicasantana7@gmail.com</t>
  </si>
  <si>
    <t>Blog: http:/meta-matematica.blogspot.com</t>
  </si>
  <si>
    <t>INSTRUÇÕES:</t>
  </si>
  <si>
    <t>Responda aos exercícios apresentados a seguir.</t>
  </si>
  <si>
    <t>Preencha apenas as células verdes.</t>
  </si>
  <si>
    <t>Clique em "próxima" para avançar</t>
  </si>
  <si>
    <t>PRÓXIMA</t>
  </si>
  <si>
    <t>Nome</t>
  </si>
  <si>
    <t>Identificação:</t>
  </si>
  <si>
    <t xml:space="preserve">Vitória da Conquista, Outubro de 2009   </t>
  </si>
  <si>
    <t>Olá</t>
  </si>
  <si>
    <t xml:space="preserve">Vamos explorar um pouco algumas dessas aplicações! </t>
  </si>
  <si>
    <r>
      <t>3)</t>
    </r>
    <r>
      <rPr>
        <sz val="12"/>
        <color indexed="63"/>
        <rFont val="Comic Sans MS"/>
        <family val="4"/>
      </rPr>
      <t> O sistema de juros compostos também funciona de forma exponencial.</t>
    </r>
  </si>
  <si>
    <t>APLICAÇÕES DAS FUNÇÕES EXPONENCIAL E LOGARÍTMICA</t>
  </si>
  <si>
    <t>Aplicações das Funções Exponencial e Logarítmica</t>
  </si>
  <si>
    <t>Além dos inteiros, podemos ainda ter números Racionais, Reais. No caso dos juros ainda existem juros ao dia, ao mês e ao ano o que modifica o expoente na hora de calcular o juro na metade do período. No exemplo do ano cada mês é 1/12 do ano. Para o caso d</t>
  </si>
  <si>
    <t>a = 0 e k = 512</t>
  </si>
  <si>
    <t>a = 1 e k = 2048</t>
  </si>
  <si>
    <t>a = 2 e k = 2048</t>
  </si>
  <si>
    <t>a = 3 e k = 2048</t>
  </si>
  <si>
    <t>a = 4 e k = 2048</t>
  </si>
  <si>
    <t>Resolução</t>
  </si>
  <si>
    <t>Pelo gráfico dado quando t=0, temos: k= 2048</t>
  </si>
  <si>
    <r>
      <t>A função exponencial Q(t) = k. 2</t>
    </r>
    <r>
      <rPr>
        <vertAlign val="superscript"/>
        <sz val="12"/>
        <rFont val="Comic Sans MS"/>
        <family val="4"/>
      </rPr>
      <t xml:space="preserve"> -0,5t </t>
    </r>
    <r>
      <rPr>
        <sz val="12"/>
        <rFont val="Comic Sans MS"/>
        <family val="4"/>
      </rPr>
      <t>passa pelos pontos  (0, 2048) e (4, 512). (Preencha as células VERDES com instante t de 0 a 4 e observe a tabela e o gráfico):</t>
    </r>
  </si>
  <si>
    <t xml:space="preserve"> O cálculo do montante pode ser feito também usando logaritmos decimais:</t>
  </si>
  <si>
    <t>Considere um capital de R$ 10.000 aplicado a juros compostos, a uma taxa de 12% ao ano durante 4 anos. Qual seria o montante ao final dessa aplicação? (Marque com um x a célula VERDE correspondente à resposta correta).</t>
  </si>
  <si>
    <r>
      <t>a) 2</t>
    </r>
    <r>
      <rPr>
        <b/>
        <vertAlign val="superscript"/>
        <sz val="11"/>
        <rFont val="Comic Sans MS"/>
        <family val="4"/>
      </rPr>
      <t>4</t>
    </r>
  </si>
  <si>
    <r>
      <t>b) 2</t>
    </r>
    <r>
      <rPr>
        <b/>
        <vertAlign val="superscript"/>
        <sz val="11"/>
        <rFont val="Comic Sans MS"/>
        <family val="4"/>
      </rPr>
      <t>7</t>
    </r>
  </si>
  <si>
    <r>
      <t>c) 2</t>
    </r>
    <r>
      <rPr>
        <b/>
        <vertAlign val="superscript"/>
        <sz val="11"/>
        <rFont val="Comic Sans MS"/>
        <family val="4"/>
      </rPr>
      <t>10</t>
    </r>
  </si>
  <si>
    <r>
      <t>d) 2</t>
    </r>
    <r>
      <rPr>
        <b/>
        <vertAlign val="superscript"/>
        <sz val="11"/>
        <rFont val="Comic Sans MS"/>
        <family val="4"/>
      </rPr>
      <t>15</t>
    </r>
  </si>
  <si>
    <r>
      <t>e) 2</t>
    </r>
    <r>
      <rPr>
        <b/>
        <vertAlign val="superscript"/>
        <sz val="11"/>
        <rFont val="Comic Sans MS"/>
        <family val="4"/>
      </rPr>
      <t>13</t>
    </r>
  </si>
  <si>
    <r>
      <t xml:space="preserve">Consideremos o tempo inicial t = 0, a primeira hora tempo t = 1, segunda hora tempo t = 2 e assim sucessivamente. Seguindo este raciocínio preencha as células </t>
    </r>
    <r>
      <rPr>
        <u/>
        <sz val="12"/>
        <rFont val="Comic Sans MS"/>
        <family val="4"/>
      </rPr>
      <t>VERDES</t>
    </r>
    <r>
      <rPr>
        <sz val="12"/>
        <rFont val="Comic Sans MS"/>
        <family val="4"/>
      </rPr>
      <t xml:space="preserve"> com t de zero(0) a dez(10)</t>
    </r>
  </si>
  <si>
    <r>
      <t>(PUC/MG - adaptada)</t>
    </r>
    <r>
      <rPr>
        <sz val="12"/>
        <color indexed="63"/>
        <rFont val="Comic Sans MS"/>
        <family val="4"/>
      </rPr>
      <t xml:space="preserve"> - O número de bactérias em um meio duplica de hora em hora. Se, inicialmente, existem 8 bactérias no meio, ao fim de 10 horas o número de bactérias será: (Marque com um </t>
    </r>
    <r>
      <rPr>
        <b/>
        <sz val="12"/>
        <color indexed="63"/>
        <rFont val="Comic Sans MS"/>
        <family val="4"/>
      </rPr>
      <t xml:space="preserve">x </t>
    </r>
    <r>
      <rPr>
        <sz val="12"/>
        <color indexed="63"/>
        <rFont val="Comic Sans MS"/>
        <family val="4"/>
      </rPr>
      <t xml:space="preserve">a célula </t>
    </r>
    <r>
      <rPr>
        <u/>
        <sz val="12"/>
        <color indexed="63"/>
        <rFont val="Comic Sans MS"/>
        <family val="4"/>
      </rPr>
      <t>VERDE</t>
    </r>
    <r>
      <rPr>
        <sz val="12"/>
        <color indexed="63"/>
        <rFont val="Comic Sans MS"/>
        <family val="4"/>
      </rPr>
      <t xml:space="preserve"> correspondente à resposta correta).</t>
    </r>
  </si>
  <si>
    <t>2 anos</t>
  </si>
  <si>
    <t>2 anos e meio</t>
  </si>
  <si>
    <t>2 anos e 11 meses</t>
  </si>
  <si>
    <t>36 meses</t>
  </si>
  <si>
    <t>24 meses</t>
  </si>
  <si>
    <r>
      <t>1)</t>
    </r>
    <r>
      <rPr>
        <sz val="12"/>
        <rFont val="Comic Sans MS"/>
        <family val="4"/>
      </rPr>
      <t> Geralmente, o crescimento de determinados seres vivos microscópicos, como as bactérias, acontece exponencialmente. Dessa forma, é comum o uso de funções exponenciais relacionado a problemas dessa natureza</t>
    </r>
  </si>
  <si>
    <t>Deste exemplo, dá para perceber que o estudo dos juros compostos é uma aplicação prática do estudo dos logaritmos.</t>
  </si>
  <si>
    <r>
      <t>Como foi dito, o montante, no regime de juros compostos, é dado por  M= C.(1 + i)</t>
    </r>
    <r>
      <rPr>
        <vertAlign val="superscript"/>
        <sz val="12"/>
        <color indexed="63"/>
        <rFont val="Comic Sans MS"/>
        <family val="4"/>
      </rPr>
      <t>n</t>
    </r>
    <r>
      <rPr>
        <sz val="12"/>
        <color indexed="63"/>
        <rFont val="Comic Sans MS"/>
        <family val="4"/>
      </rPr>
      <t>. Assim, nesse exemplo, temos:</t>
    </r>
  </si>
  <si>
    <r>
      <t xml:space="preserve">Agora vamos construir o gráfico de uma função exponencial, fazendo o período de tempo n variar de 0 a 6 anos:(Preencha as células </t>
    </r>
    <r>
      <rPr>
        <u/>
        <sz val="12"/>
        <rFont val="Comic Sans MS"/>
        <family val="4"/>
      </rPr>
      <t>VERDES</t>
    </r>
    <r>
      <rPr>
        <sz val="12"/>
        <rFont val="Comic Sans MS"/>
        <family val="4"/>
      </rPr>
      <t xml:space="preserve"> ).</t>
    </r>
  </si>
  <si>
    <r>
      <t>O montante M é a quantia a ser recebida após a aplicação de um capital C, a uma taxa i, durante certo tempo n. No regime de juros compostos, esse montante é calculado pela relação: M = C.(1 + i)</t>
    </r>
    <r>
      <rPr>
        <vertAlign val="superscript"/>
        <sz val="12"/>
        <color indexed="63"/>
        <rFont val="Comic Sans MS"/>
        <family val="4"/>
      </rPr>
      <t>n</t>
    </r>
  </si>
  <si>
    <t xml:space="preserve">M </t>
  </si>
  <si>
    <t xml:space="preserve">C </t>
  </si>
  <si>
    <t xml:space="preserve">i </t>
  </si>
  <si>
    <t xml:space="preserve">n </t>
  </si>
  <si>
    <t>Encontrar n</t>
  </si>
  <si>
    <t>Encontrar M</t>
  </si>
  <si>
    <t>Encontrar C</t>
  </si>
  <si>
    <t>Encontrar i</t>
  </si>
  <si>
    <r>
      <t>Solução:</t>
    </r>
    <r>
      <rPr>
        <b/>
        <sz val="11"/>
        <rFont val="Comic Sans MS"/>
        <family val="4"/>
      </rPr>
      <t xml:space="preserve">
Sabemos que M = C (1 + i)</t>
    </r>
    <r>
      <rPr>
        <b/>
        <vertAlign val="superscript"/>
        <sz val="11"/>
        <rFont val="Comic Sans MS"/>
        <family val="4"/>
      </rPr>
      <t>t</t>
    </r>
    <r>
      <rPr>
        <b/>
        <sz val="11"/>
        <rFont val="Comic Sans MS"/>
        <family val="4"/>
      </rPr>
      <t xml:space="preserve"> . Quando o capital inicial estiver duplicado, teremos M = 2P. Substituindo, vem:
2C = C(1 + i)</t>
    </r>
    <r>
      <rPr>
        <b/>
        <vertAlign val="superscript"/>
        <sz val="11"/>
        <rFont val="Comic Sans MS"/>
        <family val="4"/>
      </rPr>
      <t>n</t>
    </r>
    <r>
      <rPr>
        <b/>
        <sz val="11"/>
        <rFont val="Comic Sans MS"/>
        <family val="4"/>
      </rPr>
      <t xml:space="preserve"> =&gt; n = log</t>
    </r>
    <r>
      <rPr>
        <b/>
        <vertAlign val="subscript"/>
        <sz val="11"/>
        <rFont val="Comic Sans MS"/>
        <family val="4"/>
      </rPr>
      <t>(1+ i)</t>
    </r>
    <r>
      <rPr>
        <b/>
        <sz val="11"/>
        <rFont val="Comic Sans MS"/>
        <family val="4"/>
      </rPr>
      <t xml:space="preserve"> 2 = log 2 / log (1+ i)  </t>
    </r>
    <r>
      <rPr>
        <b/>
        <sz val="11"/>
        <color indexed="10"/>
        <rFont val="Comic Sans MS"/>
        <family val="4"/>
      </rPr>
      <t>[Obs: 0,02 = 2/100 = 2%]</t>
    </r>
    <r>
      <rPr>
        <b/>
        <sz val="11"/>
        <rFont val="Comic Sans MS"/>
        <family val="4"/>
      </rPr>
      <t xml:space="preserve">
</t>
    </r>
  </si>
  <si>
    <r>
      <t xml:space="preserve">Considere C = 500, M = 1000 (capital duplicado) e i = 2% (Preencha as células </t>
    </r>
    <r>
      <rPr>
        <b/>
        <u/>
        <sz val="11"/>
        <rFont val="Comic Sans MS"/>
        <family val="4"/>
      </rPr>
      <t>VERDES</t>
    </r>
    <r>
      <rPr>
        <b/>
        <sz val="11"/>
        <rFont val="Comic Sans MS"/>
        <family val="4"/>
      </rPr>
      <t xml:space="preserve"> com os valores conhecidos dados):</t>
    </r>
  </si>
  <si>
    <t>1)</t>
  </si>
  <si>
    <t>2)</t>
  </si>
  <si>
    <t>3)</t>
  </si>
  <si>
    <t>4)</t>
  </si>
  <si>
    <t>Referências bibliográficas:</t>
  </si>
  <si>
    <t>http://www.algosobre.com.br/matematica-financeira/juros-compostos.html</t>
  </si>
  <si>
    <t>http://educacao.uol.com.br/matematica/funcao-exponencial.jhtm</t>
  </si>
  <si>
    <t>FIM</t>
  </si>
  <si>
    <t>u</t>
  </si>
  <si>
    <r>
      <t xml:space="preserve">     y = 8 . 2</t>
    </r>
    <r>
      <rPr>
        <b/>
        <vertAlign val="superscript"/>
        <sz val="12"/>
        <color indexed="9"/>
        <rFont val="Comic Sans MS"/>
        <family val="4"/>
      </rPr>
      <t>x</t>
    </r>
  </si>
  <si>
    <r>
      <t>2) (Vunesp) - Uma certa substância se decompõe aproximadamente segundo a lei Q(t) = K. 2</t>
    </r>
    <r>
      <rPr>
        <vertAlign val="superscript"/>
        <sz val="12"/>
        <rFont val="Comic Sans MS"/>
        <family val="4"/>
      </rPr>
      <t xml:space="preserve"> -0,5t</t>
    </r>
    <r>
      <rPr>
        <sz val="12"/>
        <rFont val="Comic Sans MS"/>
        <family val="4"/>
      </rPr>
      <t xml:space="preserve">, em que K é uma constante, t indica o tempo em minutos e Q(t) indica a quantidade da substância, em gramas, no instante t. Considerando os dados desse processo de decomposição mostrados no gráfico, determine o valores de a e de k. (Marque com um x a célula </t>
    </r>
    <r>
      <rPr>
        <u/>
        <sz val="12"/>
        <rFont val="Comic Sans MS"/>
        <family val="4"/>
      </rPr>
      <t>VERDE</t>
    </r>
    <r>
      <rPr>
        <sz val="12"/>
        <rFont val="Comic Sans MS"/>
        <family val="4"/>
      </rPr>
      <t xml:space="preserve"> correspondente à resposta correta).</t>
    </r>
  </si>
  <si>
    <r>
      <t xml:space="preserve">4) Um capital é aplicado em regime de juros compostos a uma taxa mensal de 2% (2% a.m.). Depois de quanto tempo este capital estará duplicado? (Marque com um x a célula </t>
    </r>
    <r>
      <rPr>
        <b/>
        <u/>
        <sz val="11"/>
        <rFont val="Comic Sans MS"/>
        <family val="4"/>
      </rPr>
      <t>VERDE</t>
    </r>
    <r>
      <rPr>
        <b/>
        <sz val="11"/>
        <rFont val="Comic Sans MS"/>
        <family val="4"/>
      </rPr>
      <t xml:space="preserve"> correspondente à resposta correta)</t>
    </r>
  </si>
  <si>
    <r>
      <t>Exemplo:                                                                                                                                     Expresse o número de períodos n de uma aplicação, em função do montante S e da taxa de aplicação i por período.
Solução:
Temos M = C(1+i)</t>
    </r>
    <r>
      <rPr>
        <b/>
        <vertAlign val="superscript"/>
        <sz val="12"/>
        <rFont val="Comic Sans MS"/>
        <family val="4"/>
      </rPr>
      <t>n</t>
    </r>
    <r>
      <rPr>
        <b/>
        <sz val="12"/>
        <rFont val="Comic Sans MS"/>
        <family val="4"/>
      </rPr>
      <t xml:space="preserve">
Logo, M/C = (1+i)</t>
    </r>
    <r>
      <rPr>
        <b/>
        <vertAlign val="superscript"/>
        <sz val="12"/>
        <rFont val="Comic Sans MS"/>
        <family val="4"/>
      </rPr>
      <t>n</t>
    </r>
    <r>
      <rPr>
        <b/>
        <sz val="12"/>
        <rFont val="Comic Sans MS"/>
        <family val="4"/>
      </rPr>
      <t xml:space="preserve"> </t>
    </r>
    <r>
      <rPr>
        <sz val="12"/>
        <rFont val="Arial"/>
        <family val="2"/>
      </rPr>
      <t>→</t>
    </r>
    <r>
      <rPr>
        <b/>
        <sz val="12"/>
        <rFont val="Comic Sans MS"/>
        <family val="4"/>
      </rPr>
      <t xml:space="preserve"> 
Pelo que já conhecemos de logaritmos, poderemos escrever:
n = log (1+ i ) (M/C)  ou  log M/C = log (1+i)</t>
    </r>
    <r>
      <rPr>
        <b/>
        <vertAlign val="superscript"/>
        <sz val="12"/>
        <rFont val="Comic Sans MS"/>
        <family val="4"/>
      </rPr>
      <t>n</t>
    </r>
    <r>
      <rPr>
        <b/>
        <sz val="12"/>
        <rFont val="Comic Sans MS"/>
        <family val="4"/>
      </rPr>
      <t xml:space="preserve"> </t>
    </r>
    <r>
      <rPr>
        <sz val="12"/>
        <rFont val="Comic Sans MS"/>
        <family val="4"/>
      </rPr>
      <t>→</t>
    </r>
    <r>
      <rPr>
        <b/>
        <sz val="12"/>
        <rFont val="Comic Sans MS"/>
        <family val="4"/>
      </rPr>
      <t xml:space="preserve"> logM – logC = n.log(1 + i) ou   . </t>
    </r>
    <r>
      <rPr>
        <b/>
        <sz val="12"/>
        <color indexed="10"/>
        <rFont val="Comic Sans MS"/>
        <family val="4"/>
      </rPr>
      <t xml:space="preserve">Usando logaritmo decimal (base 10).                                                                                                                          </t>
    </r>
  </si>
  <si>
    <t>Créditos</t>
  </si>
  <si>
    <t>Maria Augusta Sakis</t>
  </si>
  <si>
    <t>Equipe de produção do projeto O uso da informática para o ensino da matemática na educação básica</t>
  </si>
  <si>
    <t>Cosmerina Santana</t>
  </si>
  <si>
    <t>Autora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</si>
</sst>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7" formatCode="&quot;R$ &quot;#,##0.00_);[Red]\(&quot;R$ &quot;#,##0.00\)"/>
    <numFmt numFmtId="171" formatCode="_(* #,##0.00_);_(* \(#,##0.00\);_(* &quot;-&quot;??_);_(@_)"/>
    <numFmt numFmtId="178" formatCode="0.000"/>
    <numFmt numFmtId="181" formatCode="0.0"/>
    <numFmt numFmtId="183" formatCode="_(* #,##0.000000_);_(* \(#,##0.000000\);_(* &quot;-&quot;??_);_(@_)"/>
  </numFmts>
  <fonts count="81" x14ac:knownFonts="1">
    <font>
      <sz val="10"/>
      <name val="Arial"/>
    </font>
    <font>
      <sz val="10"/>
      <name val="Arial"/>
    </font>
    <font>
      <b/>
      <sz val="10"/>
      <name val="Comic Sans MS"/>
      <family val="4"/>
    </font>
    <font>
      <sz val="8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9"/>
      <name val="Comic Sans MS"/>
      <family val="4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omic Sans MS"/>
      <family val="4"/>
    </font>
    <font>
      <vertAlign val="superscript"/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sz val="7"/>
      <color indexed="8"/>
      <name val="Times New Roman"/>
      <family val="1"/>
    </font>
    <font>
      <b/>
      <sz val="11"/>
      <color indexed="8"/>
      <name val="Comic Sans MS"/>
      <family val="4"/>
    </font>
    <font>
      <i/>
      <sz val="11"/>
      <color indexed="8"/>
      <name val="Comic Sans MS"/>
      <family val="4"/>
    </font>
    <font>
      <i/>
      <vertAlign val="superscript"/>
      <sz val="11"/>
      <color indexed="8"/>
      <name val="Comic Sans MS"/>
      <family val="4"/>
    </font>
    <font>
      <vertAlign val="subscript"/>
      <sz val="11"/>
      <color indexed="8"/>
      <name val="Comic Sans MS"/>
      <family val="4"/>
    </font>
    <font>
      <sz val="11"/>
      <color indexed="8"/>
      <name val="Lucida Sans Unicode"/>
      <family val="2"/>
    </font>
    <font>
      <sz val="12"/>
      <color indexed="8"/>
      <name val="Wingdings"/>
      <charset val="2"/>
    </font>
    <font>
      <b/>
      <sz val="11"/>
      <color indexed="12"/>
      <name val="Comic Sans MS"/>
      <family val="4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9"/>
      <name val="Arial"/>
      <family val="2"/>
    </font>
    <font>
      <b/>
      <i/>
      <sz val="11"/>
      <color indexed="16"/>
      <name val="Arial"/>
      <family val="2"/>
    </font>
    <font>
      <b/>
      <u/>
      <sz val="10"/>
      <color indexed="12"/>
      <name val="Arial"/>
      <family val="2"/>
    </font>
    <font>
      <b/>
      <sz val="11"/>
      <name val="Arial"/>
      <family val="2"/>
    </font>
    <font>
      <b/>
      <u/>
      <sz val="10"/>
      <color indexed="12"/>
      <name val="Arial"/>
      <family val="2"/>
    </font>
    <font>
      <b/>
      <sz val="24"/>
      <color indexed="12"/>
      <name val="Comic Sans MS"/>
      <family val="4"/>
    </font>
    <font>
      <sz val="10"/>
      <name val="Comic Sans MS"/>
      <family val="4"/>
    </font>
    <font>
      <b/>
      <sz val="16"/>
      <color indexed="12"/>
      <name val="Comic Sans MS"/>
      <family val="4"/>
    </font>
    <font>
      <b/>
      <sz val="10"/>
      <color indexed="12"/>
      <name val="Comic Sans MS"/>
      <family val="4"/>
    </font>
    <font>
      <sz val="10"/>
      <color indexed="12"/>
      <name val="Comic Sans MS"/>
      <family val="4"/>
    </font>
    <font>
      <b/>
      <u/>
      <sz val="10"/>
      <color indexed="12"/>
      <name val="Comic Sans MS"/>
      <family val="4"/>
    </font>
    <font>
      <sz val="10"/>
      <name val="Arial"/>
      <family val="2"/>
    </font>
    <font>
      <sz val="16"/>
      <name val="Arial"/>
      <family val="2"/>
    </font>
    <font>
      <b/>
      <sz val="11"/>
      <color indexed="12"/>
      <name val="Arial"/>
      <family val="2"/>
    </font>
    <font>
      <sz val="10"/>
      <color indexed="9"/>
      <name val="Arial"/>
      <family val="2"/>
    </font>
    <font>
      <b/>
      <sz val="12"/>
      <name val="Comic Sans MS"/>
      <family val="4"/>
    </font>
    <font>
      <b/>
      <sz val="14"/>
      <name val="Comic Sans MS"/>
      <family val="4"/>
    </font>
    <font>
      <b/>
      <sz val="12"/>
      <color indexed="63"/>
      <name val="Comic Sans MS"/>
      <family val="4"/>
    </font>
    <font>
      <sz val="12"/>
      <color indexed="63"/>
      <name val="Comic Sans MS"/>
      <family val="4"/>
    </font>
    <font>
      <sz val="12"/>
      <name val="Comic Sans MS"/>
      <family val="4"/>
    </font>
    <font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4"/>
      <color indexed="12"/>
      <name val="Comic Sans MS"/>
      <family val="4"/>
    </font>
    <font>
      <b/>
      <sz val="36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3"/>
      <color indexed="12"/>
      <name val="Comic Sans MS"/>
      <family val="4"/>
    </font>
    <font>
      <b/>
      <sz val="12"/>
      <color indexed="10"/>
      <name val="Comic Sans MS"/>
      <family val="4"/>
    </font>
    <font>
      <b/>
      <sz val="9"/>
      <color indexed="10"/>
      <name val="Comic Sans MS"/>
      <family val="4"/>
    </font>
    <font>
      <b/>
      <sz val="9"/>
      <color indexed="12"/>
      <name val="Comic Sans MS"/>
      <family val="4"/>
    </font>
    <font>
      <b/>
      <sz val="14"/>
      <color indexed="10"/>
      <name val="Comic Sans MS"/>
      <family val="4"/>
    </font>
    <font>
      <vertAlign val="superscript"/>
      <sz val="12"/>
      <color indexed="63"/>
      <name val="Comic Sans MS"/>
      <family val="4"/>
    </font>
    <font>
      <vertAlign val="superscript"/>
      <sz val="12"/>
      <name val="Comic Sans MS"/>
      <family val="4"/>
    </font>
    <font>
      <b/>
      <vertAlign val="superscript"/>
      <sz val="11"/>
      <name val="Comic Sans MS"/>
      <family val="4"/>
    </font>
    <font>
      <u/>
      <sz val="12"/>
      <name val="Comic Sans MS"/>
      <family val="4"/>
    </font>
    <font>
      <u/>
      <sz val="12"/>
      <color indexed="63"/>
      <name val="Comic Sans MS"/>
      <family val="4"/>
    </font>
    <font>
      <b/>
      <u/>
      <sz val="11"/>
      <name val="Comic Sans MS"/>
      <family val="4"/>
    </font>
    <font>
      <b/>
      <sz val="12"/>
      <color indexed="12"/>
      <name val="Comic Sans MS"/>
      <family val="4"/>
    </font>
    <font>
      <b/>
      <vertAlign val="superscript"/>
      <sz val="12"/>
      <name val="Comic Sans MS"/>
      <family val="4"/>
    </font>
    <font>
      <b/>
      <sz val="11"/>
      <color indexed="18"/>
      <name val="Comic Sans MS"/>
      <family val="4"/>
    </font>
    <font>
      <b/>
      <vertAlign val="subscript"/>
      <sz val="11"/>
      <name val="Comic Sans MS"/>
      <family val="4"/>
    </font>
    <font>
      <b/>
      <sz val="11"/>
      <color indexed="9"/>
      <name val="Comic Sans MS"/>
      <family val="4"/>
    </font>
    <font>
      <b/>
      <sz val="12"/>
      <color indexed="9"/>
      <name val="Comic Sans MS"/>
      <family val="4"/>
    </font>
    <font>
      <sz val="12"/>
      <color indexed="9"/>
      <name val="Comic Sans MS"/>
      <family val="4"/>
    </font>
    <font>
      <sz val="11"/>
      <color indexed="9"/>
      <name val="Comic Sans MS"/>
      <family val="4"/>
    </font>
    <font>
      <b/>
      <sz val="7"/>
      <color indexed="9"/>
      <name val="Comic Sans MS"/>
      <family val="4"/>
    </font>
    <font>
      <b/>
      <vertAlign val="superscript"/>
      <sz val="12"/>
      <color indexed="9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FF0000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24">
    <xf numFmtId="0" fontId="0" fillId="0" borderId="0" xfId="0"/>
    <xf numFmtId="49" fontId="4" fillId="2" borderId="1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right"/>
    </xf>
    <xf numFmtId="0" fontId="5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justify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0" fillId="3" borderId="0" xfId="0" applyFill="1"/>
    <xf numFmtId="0" fontId="4" fillId="2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81" fontId="6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14" fillId="0" borderId="0" xfId="0" applyFont="1"/>
    <xf numFmtId="0" fontId="10" fillId="0" borderId="0" xfId="0" applyFont="1"/>
    <xf numFmtId="0" fontId="12" fillId="0" borderId="0" xfId="0" applyFont="1"/>
    <xf numFmtId="2" fontId="6" fillId="2" borderId="4" xfId="0" applyNumberFormat="1" applyFont="1" applyFill="1" applyBorder="1" applyAlignment="1">
      <alignment horizontal="center"/>
    </xf>
    <xf numFmtId="178" fontId="6" fillId="2" borderId="4" xfId="0" applyNumberFormat="1" applyFont="1" applyFill="1" applyBorder="1" applyAlignment="1">
      <alignment horizontal="center"/>
    </xf>
    <xf numFmtId="0" fontId="19" fillId="0" borderId="0" xfId="0" applyFont="1"/>
    <xf numFmtId="0" fontId="23" fillId="3" borderId="0" xfId="0" applyFont="1" applyFill="1"/>
    <xf numFmtId="0" fontId="0" fillId="5" borderId="0" xfId="0" applyFill="1" applyProtection="1">
      <protection locked="0"/>
    </xf>
    <xf numFmtId="0" fontId="28" fillId="4" borderId="5" xfId="0" applyFont="1" applyFill="1" applyBorder="1"/>
    <xf numFmtId="0" fontId="28" fillId="4" borderId="0" xfId="0" applyFont="1" applyFill="1" applyBorder="1"/>
    <xf numFmtId="0" fontId="28" fillId="4" borderId="6" xfId="0" applyFont="1" applyFill="1" applyBorder="1"/>
    <xf numFmtId="0" fontId="28" fillId="4" borderId="7" xfId="0" applyFont="1" applyFill="1" applyBorder="1"/>
    <xf numFmtId="0" fontId="28" fillId="4" borderId="8" xfId="0" applyFont="1" applyFill="1" applyBorder="1"/>
    <xf numFmtId="0" fontId="28" fillId="4" borderId="9" xfId="0" applyFont="1" applyFill="1" applyBorder="1"/>
    <xf numFmtId="0" fontId="27" fillId="3" borderId="0" xfId="0" applyFont="1" applyFill="1"/>
    <xf numFmtId="0" fontId="30" fillId="3" borderId="0" xfId="0" applyFont="1" applyFill="1"/>
    <xf numFmtId="0" fontId="4" fillId="5" borderId="4" xfId="0" applyFont="1" applyFill="1" applyBorder="1" applyAlignment="1">
      <alignment horizontal="center"/>
    </xf>
    <xf numFmtId="0" fontId="26" fillId="3" borderId="0" xfId="0" applyFont="1" applyFill="1"/>
    <xf numFmtId="0" fontId="26" fillId="3" borderId="0" xfId="0" applyFont="1" applyFill="1" applyProtection="1">
      <protection locked="0"/>
    </xf>
    <xf numFmtId="0" fontId="29" fillId="3" borderId="0" xfId="0" applyFont="1" applyFill="1"/>
    <xf numFmtId="0" fontId="31" fillId="3" borderId="0" xfId="0" applyFont="1" applyFill="1" applyProtection="1">
      <protection locked="0"/>
    </xf>
    <xf numFmtId="183" fontId="31" fillId="3" borderId="0" xfId="3" applyNumberFormat="1" applyFont="1" applyFill="1" applyProtection="1">
      <protection locked="0"/>
    </xf>
    <xf numFmtId="0" fontId="24" fillId="3" borderId="0" xfId="0" applyFont="1" applyFill="1"/>
    <xf numFmtId="0" fontId="35" fillId="3" borderId="10" xfId="1" applyFont="1" applyFill="1" applyBorder="1" applyAlignment="1" applyProtection="1">
      <alignment horizontal="center"/>
      <protection locked="0"/>
    </xf>
    <xf numFmtId="0" fontId="37" fillId="3" borderId="0" xfId="0" applyFont="1" applyFill="1"/>
    <xf numFmtId="0" fontId="40" fillId="3" borderId="0" xfId="0" applyFont="1" applyFill="1"/>
    <xf numFmtId="0" fontId="37" fillId="5" borderId="0" xfId="0" applyFont="1" applyFill="1" applyProtection="1">
      <protection locked="0"/>
    </xf>
    <xf numFmtId="0" fontId="41" fillId="3" borderId="10" xfId="1" applyFont="1" applyFill="1" applyBorder="1" applyAlignment="1" applyProtection="1">
      <alignment horizontal="center"/>
      <protection locked="0"/>
    </xf>
    <xf numFmtId="0" fontId="42" fillId="3" borderId="0" xfId="0" applyFont="1" applyFill="1"/>
    <xf numFmtId="0" fontId="43" fillId="3" borderId="0" xfId="0" applyFont="1" applyFill="1"/>
    <xf numFmtId="0" fontId="0" fillId="3" borderId="0" xfId="0" applyFill="1" applyAlignment="1">
      <alignment vertical="center" wrapText="1"/>
    </xf>
    <xf numFmtId="0" fontId="44" fillId="3" borderId="0" xfId="0" applyFont="1" applyFill="1" applyAlignment="1">
      <alignment vertical="top"/>
    </xf>
    <xf numFmtId="0" fontId="0" fillId="3" borderId="0" xfId="0" applyFill="1" applyAlignment="1"/>
    <xf numFmtId="0" fontId="45" fillId="3" borderId="11" xfId="0" applyFont="1" applyFill="1" applyBorder="1" applyAlignment="1">
      <alignment horizontal="right"/>
    </xf>
    <xf numFmtId="0" fontId="45" fillId="3" borderId="0" xfId="0" applyFont="1" applyFill="1" applyAlignment="1"/>
    <xf numFmtId="0" fontId="44" fillId="3" borderId="0" xfId="0" applyFont="1" applyFill="1" applyAlignment="1">
      <alignment horizontal="right" vertical="top"/>
    </xf>
    <xf numFmtId="0" fontId="50" fillId="3" borderId="0" xfId="0" applyFont="1" applyFill="1"/>
    <xf numFmtId="0" fontId="51" fillId="3" borderId="0" xfId="0" applyFont="1" applyFill="1"/>
    <xf numFmtId="0" fontId="52" fillId="3" borderId="0" xfId="0" applyFont="1" applyFill="1"/>
    <xf numFmtId="2" fontId="5" fillId="3" borderId="0" xfId="0" applyNumberFormat="1" applyFont="1" applyFill="1"/>
    <xf numFmtId="0" fontId="50" fillId="3" borderId="0" xfId="0" applyFont="1" applyFill="1" applyAlignment="1">
      <alignment horizontal="justify" vertical="center"/>
    </xf>
    <xf numFmtId="0" fontId="2" fillId="3" borderId="12" xfId="0" applyFont="1" applyFill="1" applyBorder="1"/>
    <xf numFmtId="0" fontId="46" fillId="3" borderId="0" xfId="0" applyFont="1" applyFill="1"/>
    <xf numFmtId="0" fontId="48" fillId="3" borderId="0" xfId="0" applyFont="1" applyFill="1"/>
    <xf numFmtId="0" fontId="49" fillId="3" borderId="0" xfId="0" applyFont="1" applyFill="1"/>
    <xf numFmtId="0" fontId="53" fillId="3" borderId="0" xfId="0" applyFont="1" applyFill="1"/>
    <xf numFmtId="0" fontId="56" fillId="3" borderId="0" xfId="0" applyFont="1" applyFill="1" applyAlignment="1">
      <alignment horizontal="left"/>
    </xf>
    <xf numFmtId="0" fontId="57" fillId="3" borderId="0" xfId="0" applyFont="1" applyFill="1" applyAlignment="1">
      <alignment horizontal="left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0" fillId="3" borderId="0" xfId="0" applyNumberFormat="1" applyFont="1" applyFill="1" applyAlignment="1">
      <alignment horizontal="left" wrapText="1"/>
    </xf>
    <xf numFmtId="0" fontId="49" fillId="3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6" fillId="5" borderId="4" xfId="0" applyFont="1" applyFill="1" applyBorder="1" applyAlignment="1">
      <alignment horizontal="center"/>
    </xf>
    <xf numFmtId="0" fontId="57" fillId="3" borderId="0" xfId="0" applyFont="1" applyFill="1"/>
    <xf numFmtId="0" fontId="60" fillId="3" borderId="0" xfId="0" applyFont="1" applyFill="1"/>
    <xf numFmtId="0" fontId="61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right" vertical="center"/>
    </xf>
    <xf numFmtId="0" fontId="60" fillId="3" borderId="0" xfId="0" applyFont="1" applyFill="1" applyAlignment="1">
      <alignment horizontal="left"/>
    </xf>
    <xf numFmtId="0" fontId="61" fillId="3" borderId="0" xfId="0" applyFont="1" applyFill="1" applyAlignment="1">
      <alignment horizontal="left"/>
    </xf>
    <xf numFmtId="0" fontId="56" fillId="3" borderId="12" xfId="0" applyFont="1" applyFill="1" applyBorder="1"/>
    <xf numFmtId="0" fontId="4" fillId="3" borderId="0" xfId="0" applyFont="1" applyFill="1" applyAlignment="1"/>
    <xf numFmtId="0" fontId="2" fillId="3" borderId="0" xfId="0" applyFont="1" applyFill="1"/>
    <xf numFmtId="167" fontId="2" fillId="3" borderId="0" xfId="0" applyNumberFormat="1" applyFont="1" applyFill="1"/>
    <xf numFmtId="0" fontId="25" fillId="3" borderId="0" xfId="1" applyFill="1" applyAlignment="1" applyProtection="1"/>
    <xf numFmtId="0" fontId="20" fillId="3" borderId="0" xfId="0" applyFont="1" applyFill="1" applyAlignment="1"/>
    <xf numFmtId="0" fontId="50" fillId="3" borderId="0" xfId="0" applyNumberFormat="1" applyFont="1" applyFill="1" applyAlignment="1">
      <alignment vertical="center" wrapText="1"/>
    </xf>
    <xf numFmtId="0" fontId="49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justify"/>
    </xf>
    <xf numFmtId="0" fontId="4" fillId="3" borderId="0" xfId="0" applyFont="1" applyFill="1" applyAlignment="1">
      <alignment vertical="top" wrapText="1"/>
    </xf>
    <xf numFmtId="0" fontId="46" fillId="3" borderId="0" xfId="0" applyFont="1" applyFill="1" applyAlignment="1"/>
    <xf numFmtId="0" fontId="46" fillId="3" borderId="0" xfId="0" applyFont="1" applyFill="1" applyAlignment="1">
      <alignment horizontal="left"/>
    </xf>
    <xf numFmtId="0" fontId="57" fillId="3" borderId="0" xfId="0" applyFont="1" applyFill="1" applyAlignment="1">
      <alignment vertical="center" wrapText="1"/>
    </xf>
    <xf numFmtId="0" fontId="57" fillId="3" borderId="0" xfId="0" applyFont="1" applyFill="1" applyAlignment="1">
      <alignment vertical="center"/>
    </xf>
    <xf numFmtId="0" fontId="57" fillId="3" borderId="0" xfId="0" applyFont="1" applyFill="1" applyAlignment="1">
      <alignment horizontal="left" vertical="center" wrapText="1"/>
    </xf>
    <xf numFmtId="0" fontId="57" fillId="3" borderId="0" xfId="0" applyFont="1" applyFill="1" applyAlignment="1">
      <alignment horizontal="right" vertical="center"/>
    </xf>
    <xf numFmtId="9" fontId="71" fillId="5" borderId="10" xfId="2" applyFont="1" applyFill="1" applyBorder="1" applyAlignment="1">
      <alignment horizontal="center" vertical="center"/>
    </xf>
    <xf numFmtId="1" fontId="71" fillId="5" borderId="10" xfId="0" applyNumberFormat="1" applyFont="1" applyFill="1" applyBorder="1" applyAlignment="1">
      <alignment horizontal="center" vertical="center"/>
    </xf>
    <xf numFmtId="1" fontId="73" fillId="3" borderId="0" xfId="0" applyNumberFormat="1" applyFont="1" applyFill="1" applyBorder="1" applyAlignment="1">
      <alignment horizontal="left" vertical="center"/>
    </xf>
    <xf numFmtId="1" fontId="73" fillId="3" borderId="0" xfId="0" applyNumberFormat="1" applyFont="1" applyFill="1" applyAlignment="1">
      <alignment horizontal="left" vertical="center"/>
    </xf>
    <xf numFmtId="9" fontId="73" fillId="3" borderId="0" xfId="2" applyFont="1" applyFill="1" applyAlignment="1">
      <alignment horizontal="left" vertical="center"/>
    </xf>
    <xf numFmtId="1" fontId="4" fillId="5" borderId="10" xfId="0" applyNumberFormat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center" vertical="center"/>
    </xf>
    <xf numFmtId="1" fontId="71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51" fillId="3" borderId="0" xfId="0" applyNumberFormat="1" applyFont="1" applyFill="1"/>
    <xf numFmtId="0" fontId="73" fillId="6" borderId="10" xfId="0" applyFont="1" applyFill="1" applyBorder="1" applyAlignment="1">
      <alignment horizontal="center" vertical="center"/>
    </xf>
    <xf numFmtId="1" fontId="73" fillId="6" borderId="10" xfId="0" applyNumberFormat="1" applyFont="1" applyFill="1" applyBorder="1" applyAlignment="1">
      <alignment horizontal="center" vertical="center"/>
    </xf>
    <xf numFmtId="0" fontId="74" fillId="6" borderId="4" xfId="0" applyFont="1" applyFill="1" applyBorder="1" applyAlignment="1">
      <alignment horizontal="center"/>
    </xf>
    <xf numFmtId="2" fontId="74" fillId="6" borderId="4" xfId="0" applyNumberFormat="1" applyFont="1" applyFill="1" applyBorder="1" applyAlignment="1">
      <alignment horizontal="center"/>
    </xf>
    <xf numFmtId="9" fontId="75" fillId="6" borderId="4" xfId="2" applyFont="1" applyFill="1" applyBorder="1" applyAlignment="1">
      <alignment horizontal="center"/>
    </xf>
    <xf numFmtId="0" fontId="75" fillId="6" borderId="4" xfId="0" applyFont="1" applyFill="1" applyBorder="1" applyAlignment="1">
      <alignment horizontal="center"/>
    </xf>
    <xf numFmtId="2" fontId="75" fillId="6" borderId="4" xfId="0" applyNumberFormat="1" applyFont="1" applyFill="1" applyBorder="1" applyAlignment="1">
      <alignment horizontal="center"/>
    </xf>
    <xf numFmtId="0" fontId="73" fillId="6" borderId="4" xfId="0" applyFont="1" applyFill="1" applyBorder="1" applyAlignment="1">
      <alignment horizontal="center"/>
    </xf>
    <xf numFmtId="1" fontId="73" fillId="6" borderId="4" xfId="0" applyNumberFormat="1" applyFont="1" applyFill="1" applyBorder="1" applyAlignment="1">
      <alignment horizontal="center"/>
    </xf>
    <xf numFmtId="0" fontId="73" fillId="6" borderId="13" xfId="0" applyNumberFormat="1" applyFont="1" applyFill="1" applyBorder="1" applyAlignment="1">
      <alignment horizontal="right" vertical="center"/>
    </xf>
    <xf numFmtId="0" fontId="77" fillId="6" borderId="14" xfId="0" applyFont="1" applyFill="1" applyBorder="1" applyAlignment="1">
      <alignment horizontal="left" vertical="top" wrapText="1"/>
    </xf>
    <xf numFmtId="0" fontId="73" fillId="6" borderId="3" xfId="0" applyNumberFormat="1" applyFont="1" applyFill="1" applyBorder="1" applyAlignment="1">
      <alignment horizontal="center"/>
    </xf>
    <xf numFmtId="0" fontId="76" fillId="0" borderId="0" xfId="0" applyFont="1" applyFill="1"/>
    <xf numFmtId="2" fontId="71" fillId="5" borderId="10" xfId="0" applyNumberFormat="1" applyFont="1" applyFill="1" applyBorder="1" applyAlignment="1">
      <alignment horizontal="center" vertical="center"/>
    </xf>
    <xf numFmtId="2" fontId="73" fillId="6" borderId="10" xfId="2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4" fillId="3" borderId="15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/>
    <xf numFmtId="0" fontId="4" fillId="3" borderId="16" xfId="0" applyFont="1" applyFill="1" applyBorder="1"/>
    <xf numFmtId="0" fontId="79" fillId="3" borderId="15" xfId="0" applyFont="1" applyFill="1" applyBorder="1" applyAlignment="1"/>
    <xf numFmtId="0" fontId="5" fillId="3" borderId="15" xfId="0" applyFont="1" applyFill="1" applyBorder="1"/>
    <xf numFmtId="0" fontId="5" fillId="3" borderId="0" xfId="0" applyFont="1" applyFill="1" applyBorder="1"/>
    <xf numFmtId="0" fontId="5" fillId="3" borderId="16" xfId="0" applyFont="1" applyFill="1" applyBorder="1"/>
    <xf numFmtId="0" fontId="80" fillId="3" borderId="15" xfId="0" applyFont="1" applyFill="1" applyBorder="1" applyAlignment="1"/>
    <xf numFmtId="0" fontId="4" fillId="3" borderId="15" xfId="0" applyFont="1" applyFill="1" applyBorder="1" applyAlignment="1"/>
    <xf numFmtId="0" fontId="25" fillId="0" borderId="15" xfId="1" applyBorder="1" applyAlignment="1" applyProtection="1"/>
    <xf numFmtId="0" fontId="5" fillId="3" borderId="0" xfId="0" applyFont="1" applyFill="1" applyBorder="1" applyAlignment="1">
      <alignment vertical="center" wrapText="1"/>
    </xf>
    <xf numFmtId="0" fontId="51" fillId="3" borderId="15" xfId="0" applyFont="1" applyFill="1" applyBorder="1"/>
    <xf numFmtId="0" fontId="51" fillId="3" borderId="0" xfId="0" applyFont="1" applyFill="1" applyBorder="1"/>
    <xf numFmtId="0" fontId="51" fillId="3" borderId="16" xfId="0" applyFont="1" applyFill="1" applyBorder="1"/>
    <xf numFmtId="0" fontId="51" fillId="3" borderId="17" xfId="0" applyFont="1" applyFill="1" applyBorder="1"/>
    <xf numFmtId="0" fontId="51" fillId="3" borderId="18" xfId="0" applyFont="1" applyFill="1" applyBorder="1"/>
    <xf numFmtId="0" fontId="51" fillId="3" borderId="19" xfId="0" applyFont="1" applyFill="1" applyBorder="1"/>
    <xf numFmtId="0" fontId="34" fillId="3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center" vertical="top" wrapText="1"/>
    </xf>
    <xf numFmtId="0" fontId="34" fillId="3" borderId="0" xfId="0" applyFont="1" applyFill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4" borderId="21" xfId="0" applyFont="1" applyFill="1" applyBorder="1" applyAlignment="1">
      <alignment horizontal="center"/>
    </xf>
    <xf numFmtId="0" fontId="38" fillId="4" borderId="22" xfId="0" applyFont="1" applyFill="1" applyBorder="1" applyAlignment="1">
      <alignment horizontal="center"/>
    </xf>
    <xf numFmtId="0" fontId="58" fillId="4" borderId="5" xfId="0" applyFont="1" applyFill="1" applyBorder="1" applyAlignment="1">
      <alignment horizontal="center"/>
    </xf>
    <xf numFmtId="0" fontId="58" fillId="4" borderId="0" xfId="0" applyFont="1" applyFill="1" applyBorder="1" applyAlignment="1">
      <alignment horizontal="center"/>
    </xf>
    <xf numFmtId="0" fontId="58" fillId="4" borderId="6" xfId="0" applyFont="1" applyFill="1" applyBorder="1" applyAlignment="1">
      <alignment horizontal="center"/>
    </xf>
    <xf numFmtId="0" fontId="28" fillId="4" borderId="5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8" fillId="4" borderId="6" xfId="0" applyFont="1" applyFill="1" applyBorder="1" applyAlignment="1">
      <alignment horizontal="center"/>
    </xf>
    <xf numFmtId="0" fontId="33" fillId="5" borderId="23" xfId="1" applyFont="1" applyFill="1" applyBorder="1" applyAlignment="1" applyProtection="1">
      <alignment horizontal="center" vertical="center" wrapText="1"/>
      <protection locked="0"/>
    </xf>
    <xf numFmtId="0" fontId="33" fillId="5" borderId="24" xfId="1" applyFont="1" applyFill="1" applyBorder="1" applyAlignment="1" applyProtection="1">
      <alignment horizontal="center" vertical="center" wrapText="1"/>
      <protection locked="0"/>
    </xf>
    <xf numFmtId="0" fontId="33" fillId="5" borderId="25" xfId="1" applyFont="1" applyFill="1" applyBorder="1" applyAlignment="1" applyProtection="1">
      <alignment horizontal="center" vertical="center" wrapText="1"/>
      <protection locked="0"/>
    </xf>
    <xf numFmtId="0" fontId="33" fillId="5" borderId="26" xfId="1" applyFont="1" applyFill="1" applyBorder="1" applyAlignment="1" applyProtection="1">
      <alignment horizontal="center" vertical="center" wrapText="1"/>
      <protection locked="0"/>
    </xf>
    <xf numFmtId="0" fontId="29" fillId="7" borderId="27" xfId="0" applyFont="1" applyFill="1" applyBorder="1" applyAlignment="1">
      <alignment horizontal="center"/>
    </xf>
    <xf numFmtId="0" fontId="29" fillId="7" borderId="28" xfId="0" applyFont="1" applyFill="1" applyBorder="1" applyAlignment="1">
      <alignment horizontal="center"/>
    </xf>
    <xf numFmtId="0" fontId="29" fillId="7" borderId="29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24" fillId="5" borderId="27" xfId="0" applyFont="1" applyFill="1" applyBorder="1" applyAlignment="1" applyProtection="1">
      <alignment horizontal="center"/>
      <protection locked="0"/>
    </xf>
    <xf numFmtId="0" fontId="24" fillId="5" borderId="28" xfId="0" applyFont="1" applyFill="1" applyBorder="1" applyAlignment="1" applyProtection="1">
      <alignment horizontal="center"/>
      <protection locked="0"/>
    </xf>
    <xf numFmtId="0" fontId="24" fillId="5" borderId="29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54" fillId="4" borderId="30" xfId="0" applyFont="1" applyFill="1" applyBorder="1" applyAlignment="1">
      <alignment horizontal="center" vertical="center"/>
    </xf>
    <xf numFmtId="0" fontId="55" fillId="4" borderId="31" xfId="0" applyFont="1" applyFill="1" applyBorder="1" applyAlignment="1">
      <alignment horizontal="center" vertical="center"/>
    </xf>
    <xf numFmtId="0" fontId="55" fillId="4" borderId="32" xfId="0" applyFont="1" applyFill="1" applyBorder="1" applyAlignment="1">
      <alignment horizontal="center" vertical="center"/>
    </xf>
    <xf numFmtId="0" fontId="55" fillId="4" borderId="33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55" fillId="4" borderId="34" xfId="0" applyFont="1" applyFill="1" applyBorder="1" applyAlignment="1">
      <alignment horizontal="center" vertical="center"/>
    </xf>
    <xf numFmtId="0" fontId="55" fillId="4" borderId="35" xfId="0" applyFont="1" applyFill="1" applyBorder="1" applyAlignment="1">
      <alignment horizontal="center" vertical="center"/>
    </xf>
    <xf numFmtId="0" fontId="55" fillId="4" borderId="36" xfId="0" applyFont="1" applyFill="1" applyBorder="1" applyAlignment="1">
      <alignment horizontal="center" vertical="center"/>
    </xf>
    <xf numFmtId="0" fontId="55" fillId="4" borderId="37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 vertical="center" wrapText="1"/>
    </xf>
    <xf numFmtId="0" fontId="47" fillId="3" borderId="0" xfId="0" applyFont="1" applyFill="1" applyAlignment="1">
      <alignment horizontal="justify" vertical="center" wrapText="1"/>
    </xf>
    <xf numFmtId="0" fontId="25" fillId="5" borderId="23" xfId="1" applyFill="1" applyBorder="1" applyAlignment="1" applyProtection="1">
      <alignment horizontal="center" vertical="center" wrapText="1"/>
      <protection locked="0"/>
    </xf>
    <xf numFmtId="0" fontId="25" fillId="5" borderId="24" xfId="1" applyFill="1" applyBorder="1" applyAlignment="1" applyProtection="1">
      <alignment horizontal="center" vertical="center" wrapText="1"/>
      <protection locked="0"/>
    </xf>
    <xf numFmtId="0" fontId="25" fillId="5" borderId="25" xfId="1" applyFill="1" applyBorder="1" applyAlignment="1" applyProtection="1">
      <alignment horizontal="center" vertical="center" wrapText="1"/>
      <protection locked="0"/>
    </xf>
    <xf numFmtId="0" fontId="25" fillId="5" borderId="26" xfId="1" applyFill="1" applyBorder="1" applyAlignment="1" applyProtection="1">
      <alignment horizontal="center" vertical="center" wrapText="1"/>
      <protection locked="0"/>
    </xf>
    <xf numFmtId="0" fontId="62" fillId="3" borderId="0" xfId="0" applyFont="1" applyFill="1" applyAlignment="1">
      <alignment horizontal="center"/>
    </xf>
    <xf numFmtId="0" fontId="46" fillId="3" borderId="0" xfId="0" applyFont="1" applyFill="1" applyAlignment="1">
      <alignment horizontal="left" vertical="center" wrapText="1"/>
    </xf>
    <xf numFmtId="0" fontId="25" fillId="3" borderId="0" xfId="1" applyFill="1" applyAlignment="1" applyProtection="1">
      <alignment horizontal="center"/>
    </xf>
    <xf numFmtId="0" fontId="20" fillId="3" borderId="0" xfId="0" applyFont="1" applyFill="1" applyAlignment="1">
      <alignment horizontal="center"/>
    </xf>
    <xf numFmtId="0" fontId="48" fillId="3" borderId="0" xfId="0" applyFont="1" applyFill="1" applyAlignment="1">
      <alignment horizontal="left" vertical="center" wrapText="1"/>
    </xf>
    <xf numFmtId="0" fontId="48" fillId="3" borderId="0" xfId="0" applyFont="1" applyFill="1" applyAlignment="1">
      <alignment horizontal="left"/>
    </xf>
    <xf numFmtId="0" fontId="50" fillId="3" borderId="0" xfId="0" applyFont="1" applyFill="1" applyAlignment="1">
      <alignment horizontal="left" vertical="center" wrapText="1"/>
    </xf>
    <xf numFmtId="0" fontId="73" fillId="6" borderId="38" xfId="0" applyFont="1" applyFill="1" applyBorder="1" applyAlignment="1">
      <alignment horizontal="center" vertical="center" wrapText="1"/>
    </xf>
    <xf numFmtId="0" fontId="73" fillId="6" borderId="39" xfId="0" applyFont="1" applyFill="1" applyBorder="1" applyAlignment="1">
      <alignment horizontal="center" vertical="center" wrapText="1"/>
    </xf>
    <xf numFmtId="49" fontId="73" fillId="6" borderId="40" xfId="0" applyNumberFormat="1" applyFont="1" applyFill="1" applyBorder="1" applyAlignment="1">
      <alignment horizontal="center" vertical="center" wrapText="1"/>
    </xf>
    <xf numFmtId="49" fontId="73" fillId="6" borderId="41" xfId="0" applyNumberFormat="1" applyFont="1" applyFill="1" applyBorder="1" applyAlignment="1">
      <alignment horizontal="center" vertical="center" wrapText="1"/>
    </xf>
    <xf numFmtId="49" fontId="73" fillId="6" borderId="42" xfId="0" applyNumberFormat="1" applyFont="1" applyFill="1" applyBorder="1" applyAlignment="1">
      <alignment horizontal="center" vertical="center" wrapText="1"/>
    </xf>
    <xf numFmtId="49" fontId="73" fillId="6" borderId="43" xfId="0" applyNumberFormat="1" applyFont="1" applyFill="1" applyBorder="1" applyAlignment="1">
      <alignment horizontal="center" vertical="center" wrapText="1"/>
    </xf>
    <xf numFmtId="0" fontId="50" fillId="3" borderId="0" xfId="0" applyNumberFormat="1" applyFont="1" applyFill="1" applyAlignment="1">
      <alignment horizontal="justify" vertical="center" wrapText="1"/>
    </xf>
    <xf numFmtId="0" fontId="50" fillId="3" borderId="0" xfId="0" applyFont="1" applyFill="1" applyAlignment="1">
      <alignment horizontal="justify" vertical="center"/>
    </xf>
    <xf numFmtId="0" fontId="56" fillId="3" borderId="44" xfId="0" applyFont="1" applyFill="1" applyBorder="1" applyAlignment="1">
      <alignment horizontal="center" vertical="center"/>
    </xf>
    <xf numFmtId="0" fontId="56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left" vertical="top" wrapText="1"/>
    </xf>
    <xf numFmtId="0" fontId="49" fillId="3" borderId="0" xfId="0" applyFont="1" applyFill="1" applyAlignment="1">
      <alignment horizontal="justify" vertical="center"/>
    </xf>
    <xf numFmtId="0" fontId="59" fillId="3" borderId="0" xfId="0" applyFont="1" applyFill="1" applyAlignment="1">
      <alignment horizontal="left"/>
    </xf>
    <xf numFmtId="0" fontId="56" fillId="3" borderId="44" xfId="0" applyFont="1" applyFill="1" applyBorder="1" applyAlignment="1">
      <alignment horizontal="center"/>
    </xf>
    <xf numFmtId="0" fontId="56" fillId="3" borderId="0" xfId="0" applyFont="1" applyFill="1" applyAlignment="1">
      <alignment horizontal="center"/>
    </xf>
    <xf numFmtId="49" fontId="50" fillId="3" borderId="0" xfId="0" applyNumberFormat="1" applyFont="1" applyFill="1" applyAlignment="1">
      <alignment horizontal="justify" wrapText="1"/>
    </xf>
    <xf numFmtId="0" fontId="46" fillId="3" borderId="0" xfId="0" applyFont="1" applyFill="1" applyAlignment="1">
      <alignment horizontal="justify" vertical="top" wrapText="1"/>
    </xf>
    <xf numFmtId="0" fontId="69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justify"/>
    </xf>
    <xf numFmtId="0" fontId="60" fillId="3" borderId="45" xfId="0" applyFont="1" applyFill="1" applyBorder="1" applyAlignment="1">
      <alignment horizontal="center" vertical="center" wrapText="1"/>
    </xf>
    <xf numFmtId="0" fontId="57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justify" vertical="center" wrapText="1"/>
    </xf>
    <xf numFmtId="0" fontId="20" fillId="3" borderId="46" xfId="0" applyFont="1" applyFill="1" applyBorder="1" applyAlignment="1">
      <alignment horizontal="center"/>
    </xf>
    <xf numFmtId="0" fontId="20" fillId="3" borderId="47" xfId="0" applyFont="1" applyFill="1" applyBorder="1" applyAlignment="1">
      <alignment horizontal="center"/>
    </xf>
    <xf numFmtId="0" fontId="20" fillId="3" borderId="48" xfId="0" applyFont="1" applyFill="1" applyBorder="1" applyAlignment="1">
      <alignment horizontal="center"/>
    </xf>
    <xf numFmtId="0" fontId="55" fillId="5" borderId="1" xfId="0" applyFont="1" applyFill="1" applyBorder="1" applyAlignment="1">
      <alignment horizontal="center" vertical="center"/>
    </xf>
    <xf numFmtId="0" fontId="55" fillId="5" borderId="40" xfId="0" applyFont="1" applyFill="1" applyBorder="1" applyAlignment="1">
      <alignment horizontal="center" vertical="center"/>
    </xf>
    <xf numFmtId="0" fontId="55" fillId="5" borderId="41" xfId="0" applyFont="1" applyFill="1" applyBorder="1" applyAlignment="1">
      <alignment horizontal="center" vertical="center"/>
    </xf>
    <xf numFmtId="0" fontId="55" fillId="5" borderId="44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55" fillId="5" borderId="12" xfId="0" applyFont="1" applyFill="1" applyBorder="1" applyAlignment="1">
      <alignment horizontal="center" vertical="center"/>
    </xf>
    <xf numFmtId="0" fontId="55" fillId="5" borderId="2" xfId="0" applyFont="1" applyFill="1" applyBorder="1" applyAlignment="1">
      <alignment horizontal="center" vertical="center"/>
    </xf>
    <xf numFmtId="0" fontId="55" fillId="5" borderId="42" xfId="0" applyFont="1" applyFill="1" applyBorder="1" applyAlignment="1">
      <alignment horizontal="center" vertical="center"/>
    </xf>
    <xf numFmtId="0" fontId="55" fillId="5" borderId="43" xfId="0" applyFont="1" applyFill="1" applyBorder="1" applyAlignment="1">
      <alignment horizontal="center" vertic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Gráficos</a:t>
            </a:r>
          </a:p>
        </c:rich>
      </c:tx>
      <c:layout>
        <c:manualLayout>
          <c:xMode val="edge"/>
          <c:yMode val="edge"/>
          <c:x val="0.45161354830646167"/>
          <c:y val="2.7729636048526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866414750166138E-2"/>
          <c:y val="0.18370899428363494"/>
          <c:w val="0.92780477121251437"/>
          <c:h val="0.73656908085419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'2'!$C$111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'2'!$B$112:$B$118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'2'!$C$112:$C$118</c:f>
              <c:numCache>
                <c:formatCode>0.00</c:formatCod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D6-489D-9D68-4956AE0ECF8A}"/>
            </c:ext>
          </c:extLst>
        </c:ser>
        <c:ser>
          <c:idx val="1"/>
          <c:order val="1"/>
          <c:tx>
            <c:strRef>
              <c:f>'2'!$C$121</c:f>
              <c:strCache>
                <c:ptCount val="1"/>
                <c:pt idx="0">
                  <c:v>g(x)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'2'!$B$122:$B$128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'2'!$C$122:$C$128</c:f>
              <c:numCache>
                <c:formatCode>0.00</c:formatCode>
                <c:ptCount val="7"/>
                <c:pt idx="0" formatCode="0.000">
                  <c:v>1E-3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 formatCode="0.0">
                  <c:v>10</c:v>
                </c:pt>
                <c:pt idx="5" formatCode="0.0">
                  <c:v>100</c:v>
                </c:pt>
                <c:pt idx="6" formatCode="0.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D6-489D-9D68-4956AE0ECF8A}"/>
            </c:ext>
          </c:extLst>
        </c:ser>
        <c:ser>
          <c:idx val="2"/>
          <c:order val="2"/>
          <c:tx>
            <c:strRef>
              <c:f>'2'!$C$131</c:f>
              <c:strCache>
                <c:ptCount val="1"/>
                <c:pt idx="0">
                  <c:v>h(x)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'2'!$B$132:$B$138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'2'!$C$132:$C$138</c:f>
              <c:numCache>
                <c:formatCode>0.00</c:formatCode>
                <c:ptCount val="7"/>
                <c:pt idx="0">
                  <c:v>512</c:v>
                </c:pt>
                <c:pt idx="1">
                  <c:v>64</c:v>
                </c:pt>
                <c:pt idx="2">
                  <c:v>8</c:v>
                </c:pt>
                <c:pt idx="3">
                  <c:v>1</c:v>
                </c:pt>
                <c:pt idx="4">
                  <c:v>0.125</c:v>
                </c:pt>
                <c:pt idx="5">
                  <c:v>1.5625E-2</c:v>
                </c:pt>
                <c:pt idx="6">
                  <c:v>1.953125E-3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ED6-489D-9D68-4956AE0ECF8A}"/>
            </c:ext>
          </c:extLst>
        </c:ser>
        <c:ser>
          <c:idx val="3"/>
          <c:order val="3"/>
          <c:tx>
            <c:strRef>
              <c:f>'2'!$C$141</c:f>
              <c:strCache>
                <c:ptCount val="1"/>
                <c:pt idx="0">
                  <c:v>l(x)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'2'!$B$142:$B$148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'2'!$C$142:$C$148</c:f>
              <c:numCache>
                <c:formatCode>0.00</c:formatCode>
                <c:ptCount val="7"/>
                <c:pt idx="0">
                  <c:v>64</c:v>
                </c:pt>
                <c:pt idx="1">
                  <c:v>16</c:v>
                </c:pt>
                <c:pt idx="2">
                  <c:v>4</c:v>
                </c:pt>
                <c:pt idx="3">
                  <c:v>1</c:v>
                </c:pt>
                <c:pt idx="4">
                  <c:v>0.25</c:v>
                </c:pt>
                <c:pt idx="5">
                  <c:v>6.25E-2</c:v>
                </c:pt>
                <c:pt idx="6">
                  <c:v>1.5625E-2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ED6-489D-9D68-4956AE0EC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5952"/>
        <c:axId val="1"/>
      </c:scatterChart>
      <c:valAx>
        <c:axId val="19906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90665952"/>
        <c:crosses val="autoZero"/>
        <c:crossBetween val="midCat"/>
        <c:majorUnit val="1"/>
        <c:minorUnit val="0.5"/>
      </c:valAx>
      <c:spPr>
        <a:solidFill>
          <a:srgbClr val="99CC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2718942390265732"/>
          <c:y val="0.10571923743500866"/>
          <c:w val="0.67281202752881697"/>
          <c:h val="0.145580589254766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Gráficos</a:t>
            </a:r>
          </a:p>
        </c:rich>
      </c:tx>
      <c:layout>
        <c:manualLayout>
          <c:xMode val="edge"/>
          <c:yMode val="edge"/>
          <c:x val="0.44951140065146578"/>
          <c:y val="2.7729636048526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087947882736153E-2"/>
          <c:y val="0.17677657940500721"/>
          <c:w val="0.92345276872964166"/>
          <c:h val="0.743501495732824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'2.1'!$C$118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'2.1'!$B$119:$B$125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'2.1'!$C$119:$C$125</c:f>
              <c:numCache>
                <c:formatCode>0.00</c:formatCod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F3-4A31-A0EF-CEA9BDD8BCE4}"/>
            </c:ext>
          </c:extLst>
        </c:ser>
        <c:ser>
          <c:idx val="1"/>
          <c:order val="1"/>
          <c:tx>
            <c:strRef>
              <c:f>'2.1'!$C$128</c:f>
              <c:strCache>
                <c:ptCount val="1"/>
                <c:pt idx="0">
                  <c:v>g(x)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'2.1'!$B$129:$B$135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'2.1'!$C$129:$C$135</c:f>
              <c:numCache>
                <c:formatCode>0.00</c:formatCode>
                <c:ptCount val="7"/>
                <c:pt idx="0" formatCode="0.000">
                  <c:v>1E-3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 formatCode="0.0">
                  <c:v>10</c:v>
                </c:pt>
                <c:pt idx="5" formatCode="0.0">
                  <c:v>100</c:v>
                </c:pt>
                <c:pt idx="6" formatCode="0.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F3-4A31-A0EF-CEA9BDD8BCE4}"/>
            </c:ext>
          </c:extLst>
        </c:ser>
        <c:ser>
          <c:idx val="2"/>
          <c:order val="2"/>
          <c:tx>
            <c:strRef>
              <c:f>'2.1'!$C$138</c:f>
              <c:strCache>
                <c:ptCount val="1"/>
                <c:pt idx="0">
                  <c:v>h(x)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'2.1'!$B$139:$B$145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'2.1'!$C$139:$C$145</c:f>
              <c:numCache>
                <c:formatCode>0.00</c:formatCode>
                <c:ptCount val="7"/>
                <c:pt idx="0">
                  <c:v>512</c:v>
                </c:pt>
                <c:pt idx="1">
                  <c:v>64</c:v>
                </c:pt>
                <c:pt idx="2">
                  <c:v>8</c:v>
                </c:pt>
                <c:pt idx="3">
                  <c:v>1</c:v>
                </c:pt>
                <c:pt idx="4">
                  <c:v>0.125</c:v>
                </c:pt>
                <c:pt idx="5">
                  <c:v>1.5625E-2</c:v>
                </c:pt>
                <c:pt idx="6">
                  <c:v>1.953125E-3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F3-4A31-A0EF-CEA9BDD8BCE4}"/>
            </c:ext>
          </c:extLst>
        </c:ser>
        <c:ser>
          <c:idx val="3"/>
          <c:order val="3"/>
          <c:tx>
            <c:strRef>
              <c:f>'2.1'!$C$148</c:f>
              <c:strCache>
                <c:ptCount val="1"/>
                <c:pt idx="0">
                  <c:v>l(x)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'2.1'!$B$149:$B$155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'2.1'!$C$149:$C$155</c:f>
              <c:numCache>
                <c:formatCode>0.00</c:formatCode>
                <c:ptCount val="7"/>
                <c:pt idx="0">
                  <c:v>64</c:v>
                </c:pt>
                <c:pt idx="1">
                  <c:v>16</c:v>
                </c:pt>
                <c:pt idx="2">
                  <c:v>4</c:v>
                </c:pt>
                <c:pt idx="3">
                  <c:v>1</c:v>
                </c:pt>
                <c:pt idx="4">
                  <c:v>0.25</c:v>
                </c:pt>
                <c:pt idx="5">
                  <c:v>6.25E-2</c:v>
                </c:pt>
                <c:pt idx="6">
                  <c:v>1.5625E-2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8F3-4A31-A0EF-CEA9BDD8B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70272"/>
        <c:axId val="1"/>
      </c:scatterChart>
      <c:valAx>
        <c:axId val="19906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90670272"/>
        <c:crosses val="autoZero"/>
        <c:crossBetween val="midCat"/>
        <c:majorUnit val="1"/>
        <c:minorUnit val="0.5"/>
      </c:valAx>
      <c:spPr>
        <a:solidFill>
          <a:srgbClr val="99CC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1758957654723124"/>
          <c:y val="9.8786828422876949E-2"/>
          <c:w val="0.68403908794788271"/>
          <c:h val="0.138648180242634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Decomposição da substância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23-4C1A-836F-694DD4938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71232"/>
        <c:axId val="1"/>
      </c:scatterChart>
      <c:valAx>
        <c:axId val="199067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Instante 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inorGridlines>
          <c:spPr>
            <a:ln w="3175">
              <a:solidFill>
                <a:srgbClr val="FF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Quant. de substância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90671232"/>
        <c:crosses val="autoZero"/>
        <c:crossBetween val="midCat"/>
      </c:valAx>
      <c:spPr>
        <a:solidFill>
          <a:srgbClr val="FFFF99"/>
        </a:solidFill>
        <a:ln w="25400">
          <a:solidFill>
            <a:srgbClr val="0000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Decomposição da substância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E7-4FE4-8758-25BA96194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7872"/>
        <c:axId val="1"/>
      </c:scatterChart>
      <c:valAx>
        <c:axId val="199066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Instante 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inorGridlines>
          <c:spPr>
            <a:ln w="3175">
              <a:solidFill>
                <a:srgbClr val="FF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Quant. de substância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90667872"/>
        <c:crosses val="autoZero"/>
        <c:crossBetween val="midCat"/>
      </c:valAx>
      <c:spPr>
        <a:solidFill>
          <a:srgbClr val="FFFF99"/>
        </a:solidFill>
        <a:ln w="25400">
          <a:solidFill>
            <a:srgbClr val="0000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Decomposição da substância</a:t>
            </a:r>
          </a:p>
        </c:rich>
      </c:tx>
      <c:layout>
        <c:manualLayout>
          <c:xMode val="edge"/>
          <c:yMode val="edge"/>
          <c:x val="0.2556179775280899"/>
          <c:y val="4.52674897119341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9438202247191"/>
          <c:y val="0.23045360103845583"/>
          <c:w val="0.61235955056179781"/>
          <c:h val="0.510290116585152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'3.1'!$C$9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'3.1'!$B$10:$B$15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'3.1'!$C$10:$C$15</c:f>
              <c:numCache>
                <c:formatCode>0</c:formatCode>
                <c:ptCount val="6"/>
                <c:pt idx="0">
                  <c:v>2048</c:v>
                </c:pt>
                <c:pt idx="1">
                  <c:v>1448.1546878700492</c:v>
                </c:pt>
                <c:pt idx="2">
                  <c:v>1024</c:v>
                </c:pt>
                <c:pt idx="3">
                  <c:v>724.07734393502471</c:v>
                </c:pt>
                <c:pt idx="4">
                  <c:v>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15-42D1-BCCC-F1F57C44B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9312"/>
        <c:axId val="1"/>
      </c:scatterChart>
      <c:valAx>
        <c:axId val="199066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Instante t</a:t>
                </a:r>
              </a:p>
            </c:rich>
          </c:tx>
          <c:layout>
            <c:manualLayout>
              <c:xMode val="edge"/>
              <c:yMode val="edge"/>
              <c:x val="0.42696629213483145"/>
              <c:y val="0.85185530820993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inorGridlines>
          <c:spPr>
            <a:ln w="3175">
              <a:solidFill>
                <a:srgbClr val="FF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Quant. de substância</a:t>
                </a:r>
              </a:p>
            </c:rich>
          </c:tx>
          <c:layout>
            <c:manualLayout>
              <c:xMode val="edge"/>
              <c:yMode val="edge"/>
              <c:x val="4.49438202247191E-2"/>
              <c:y val="0.24279921799898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90669312"/>
        <c:crosses val="autoZero"/>
        <c:crossBetween val="midCat"/>
      </c:valAx>
      <c:spPr>
        <a:solidFill>
          <a:srgbClr val="FFFF99"/>
        </a:solidFill>
        <a:ln w="254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67415730337079"/>
          <c:y val="0.44856139896093233"/>
          <c:w val="0.97752808988764051"/>
          <c:h val="0.5308663577546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Juros Compostos</a:t>
            </a:r>
          </a:p>
        </c:rich>
      </c:tx>
      <c:layout>
        <c:manualLayout>
          <c:xMode val="edge"/>
          <c:yMode val="edge"/>
          <c:x val="0.33647897786361614"/>
          <c:y val="4.0358744394618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30906455466465"/>
          <c:y val="0.24663731133800304"/>
          <c:w val="0.50314619922550374"/>
          <c:h val="0.470853048918005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'4.1'!$E$11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'4.1'!$D$12:$D$18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'4.1'!$E$12:$E$18</c:f>
              <c:numCache>
                <c:formatCode>0.00</c:formatCode>
                <c:ptCount val="7"/>
                <c:pt idx="0">
                  <c:v>10000</c:v>
                </c:pt>
                <c:pt idx="1">
                  <c:v>11200.000000000002</c:v>
                </c:pt>
                <c:pt idx="2">
                  <c:v>12544.000000000002</c:v>
                </c:pt>
                <c:pt idx="3">
                  <c:v>14049.280000000004</c:v>
                </c:pt>
                <c:pt idx="4">
                  <c:v>15735.193600000004</c:v>
                </c:pt>
                <c:pt idx="5">
                  <c:v>17623.416832000006</c:v>
                </c:pt>
                <c:pt idx="6">
                  <c:v>19738.226851840009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5E-4282-A402-DEB068877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201360"/>
        <c:axId val="1"/>
      </c:scatterChart>
      <c:valAx>
        <c:axId val="199620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Período (t)</a:t>
                </a:r>
              </a:p>
            </c:rich>
          </c:tx>
          <c:layout>
            <c:manualLayout>
              <c:xMode val="edge"/>
              <c:yMode val="edge"/>
              <c:x val="0.4433975470047376"/>
              <c:y val="0.838566905594199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Montante (M)</a:t>
                </a:r>
              </a:p>
            </c:rich>
          </c:tx>
          <c:layout>
            <c:manualLayout>
              <c:xMode val="edge"/>
              <c:yMode val="edge"/>
              <c:x val="5.0314465408805034E-2"/>
              <c:y val="0.309417511151913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96201360"/>
        <c:crosses val="autoZero"/>
        <c:crossBetween val="midCat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276993677677081"/>
          <c:y val="0.43946282499440931"/>
          <c:w val="0.97484573862229484"/>
          <c:h val="0.52914892364911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Abertura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In&#237;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Dad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1.wmf"/><Relationship Id="rId4" Type="http://schemas.openxmlformats.org/officeDocument/2006/relationships/hyperlink" Target="#'2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3'!A1"/><Relationship Id="rId2" Type="http://schemas.openxmlformats.org/officeDocument/2006/relationships/chart" Target="../charts/chart5.xml"/><Relationship Id="rId1" Type="http://schemas.openxmlformats.org/officeDocument/2006/relationships/image" Target="../media/image5.png"/><Relationship Id="rId4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wmf"/><Relationship Id="rId2" Type="http://schemas.openxmlformats.org/officeDocument/2006/relationships/hyperlink" Target="#'4'!A1"/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20</xdr:row>
      <xdr:rowOff>66675</xdr:rowOff>
    </xdr:from>
    <xdr:to>
      <xdr:col>1</xdr:col>
      <xdr:colOff>85725</xdr:colOff>
      <xdr:row>24</xdr:row>
      <xdr:rowOff>19050</xdr:rowOff>
    </xdr:to>
    <xdr:pic>
      <xdr:nvPicPr>
        <xdr:cNvPr id="5125" name="Picture 10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FADE8E-02F4-62EF-0DA7-C3B4F4D0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257675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23</xdr:row>
      <xdr:rowOff>142875</xdr:rowOff>
    </xdr:from>
    <xdr:to>
      <xdr:col>1</xdr:col>
      <xdr:colOff>514350</xdr:colOff>
      <xdr:row>28</xdr:row>
      <xdr:rowOff>66675</xdr:rowOff>
    </xdr:to>
    <xdr:pic>
      <xdr:nvPicPr>
        <xdr:cNvPr id="4100" name="Picture 10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A64CD7-55D3-CB00-53C1-19678855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267200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25</xdr:row>
      <xdr:rowOff>38100</xdr:rowOff>
    </xdr:from>
    <xdr:to>
      <xdr:col>1</xdr:col>
      <xdr:colOff>123825</xdr:colOff>
      <xdr:row>29</xdr:row>
      <xdr:rowOff>123825</xdr:rowOff>
    </xdr:to>
    <xdr:pic>
      <xdr:nvPicPr>
        <xdr:cNvPr id="614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B3587-5DA9-021E-E0DD-84153438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276725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105</xdr:row>
      <xdr:rowOff>123825</xdr:rowOff>
    </xdr:from>
    <xdr:to>
      <xdr:col>4</xdr:col>
      <xdr:colOff>647700</xdr:colOff>
      <xdr:row>107</xdr:row>
      <xdr:rowOff>171450</xdr:rowOff>
    </xdr:to>
    <xdr:pic>
      <xdr:nvPicPr>
        <xdr:cNvPr id="1065" name="Picture 26" descr="image006">
          <a:extLst>
            <a:ext uri="{FF2B5EF4-FFF2-40B4-BE49-F238E27FC236}">
              <a16:creationId xmlns:a16="http://schemas.microsoft.com/office/drawing/2014/main" id="{06E3AFB9-9D08-B0C5-4502-37DFD5FC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2707600"/>
          <a:ext cx="352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106</xdr:row>
      <xdr:rowOff>95250</xdr:rowOff>
    </xdr:from>
    <xdr:to>
      <xdr:col>3</xdr:col>
      <xdr:colOff>247650</xdr:colOff>
      <xdr:row>108</xdr:row>
      <xdr:rowOff>123825</xdr:rowOff>
    </xdr:to>
    <xdr:pic>
      <xdr:nvPicPr>
        <xdr:cNvPr id="1066" name="Picture 27" descr="image008">
          <a:extLst>
            <a:ext uri="{FF2B5EF4-FFF2-40B4-BE49-F238E27FC236}">
              <a16:creationId xmlns:a16="http://schemas.microsoft.com/office/drawing/2014/main" id="{1EDB219B-ADB5-8B2C-8EB4-07007B40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2888575"/>
          <a:ext cx="34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116</xdr:row>
      <xdr:rowOff>0</xdr:rowOff>
    </xdr:from>
    <xdr:to>
      <xdr:col>12</xdr:col>
      <xdr:colOff>219075</xdr:colOff>
      <xdr:row>140</xdr:row>
      <xdr:rowOff>228600</xdr:rowOff>
    </xdr:to>
    <xdr:graphicFrame macro="">
      <xdr:nvGraphicFramePr>
        <xdr:cNvPr id="1067" name="Gráfico 34">
          <a:extLst>
            <a:ext uri="{FF2B5EF4-FFF2-40B4-BE49-F238E27FC236}">
              <a16:creationId xmlns:a16="http://schemas.microsoft.com/office/drawing/2014/main" id="{9DCF6908-4C76-0F73-C721-39595EC23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9525</xdr:rowOff>
        </xdr:from>
        <xdr:to>
          <xdr:col>13</xdr:col>
          <xdr:colOff>142875</xdr:colOff>
          <xdr:row>8</xdr:row>
          <xdr:rowOff>142875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BC3C83E9-0AC3-EDF9-233B-B1295E180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295275</xdr:colOff>
      <xdr:row>113</xdr:row>
      <xdr:rowOff>123825</xdr:rowOff>
    </xdr:from>
    <xdr:to>
      <xdr:col>4</xdr:col>
      <xdr:colOff>647700</xdr:colOff>
      <xdr:row>115</xdr:row>
      <xdr:rowOff>152400</xdr:rowOff>
    </xdr:to>
    <xdr:pic>
      <xdr:nvPicPr>
        <xdr:cNvPr id="9236" name="Picture 8" descr="image006">
          <a:extLst>
            <a:ext uri="{FF2B5EF4-FFF2-40B4-BE49-F238E27FC236}">
              <a16:creationId xmlns:a16="http://schemas.microsoft.com/office/drawing/2014/main" id="{A4D4BCF1-1806-6FDF-D4C0-6AC5A568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4517350"/>
          <a:ext cx="352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113</xdr:row>
      <xdr:rowOff>95250</xdr:rowOff>
    </xdr:from>
    <xdr:to>
      <xdr:col>3</xdr:col>
      <xdr:colOff>247650</xdr:colOff>
      <xdr:row>115</xdr:row>
      <xdr:rowOff>123825</xdr:rowOff>
    </xdr:to>
    <xdr:pic>
      <xdr:nvPicPr>
        <xdr:cNvPr id="9237" name="Picture 9" descr="image008">
          <a:extLst>
            <a:ext uri="{FF2B5EF4-FFF2-40B4-BE49-F238E27FC236}">
              <a16:creationId xmlns:a16="http://schemas.microsoft.com/office/drawing/2014/main" id="{DE812173-91F2-0EC1-7C37-A11EDFE3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24488775"/>
          <a:ext cx="34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123</xdr:row>
      <xdr:rowOff>0</xdr:rowOff>
    </xdr:from>
    <xdr:to>
      <xdr:col>12</xdr:col>
      <xdr:colOff>219075</xdr:colOff>
      <xdr:row>147</xdr:row>
      <xdr:rowOff>228600</xdr:rowOff>
    </xdr:to>
    <xdr:graphicFrame macro="">
      <xdr:nvGraphicFramePr>
        <xdr:cNvPr id="9238" name="Gráfico 10">
          <a:extLst>
            <a:ext uri="{FF2B5EF4-FFF2-40B4-BE49-F238E27FC236}">
              <a16:creationId xmlns:a16="http://schemas.microsoft.com/office/drawing/2014/main" id="{F07D9044-3BD8-DAC4-D710-340C26E79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47625</xdr:colOff>
      <xdr:row>18</xdr:row>
      <xdr:rowOff>142875</xdr:rowOff>
    </xdr:from>
    <xdr:to>
      <xdr:col>1</xdr:col>
      <xdr:colOff>152400</xdr:colOff>
      <xdr:row>22</xdr:row>
      <xdr:rowOff>0</xdr:rowOff>
    </xdr:to>
    <xdr:pic>
      <xdr:nvPicPr>
        <xdr:cNvPr id="9239" name="Pictur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4349D0-A89C-F7EC-A4AC-9A2EE0EA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276725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0</xdr:row>
      <xdr:rowOff>0</xdr:rowOff>
    </xdr:from>
    <xdr:to>
      <xdr:col>10</xdr:col>
      <xdr:colOff>447675</xdr:colOff>
      <xdr:row>0</xdr:row>
      <xdr:rowOff>0</xdr:rowOff>
    </xdr:to>
    <xdr:pic>
      <xdr:nvPicPr>
        <xdr:cNvPr id="7189" name="Picture 4" descr="func-exp07">
          <a:extLst>
            <a:ext uri="{FF2B5EF4-FFF2-40B4-BE49-F238E27FC236}">
              <a16:creationId xmlns:a16="http://schemas.microsoft.com/office/drawing/2014/main" id="{9A406A89-02AA-E633-88B6-893A876F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7</xdr:row>
      <xdr:rowOff>19050</xdr:rowOff>
    </xdr:from>
    <xdr:to>
      <xdr:col>11</xdr:col>
      <xdr:colOff>295275</xdr:colOff>
      <xdr:row>17</xdr:row>
      <xdr:rowOff>95250</xdr:rowOff>
    </xdr:to>
    <xdr:pic>
      <xdr:nvPicPr>
        <xdr:cNvPr id="7190" name="Picture 5">
          <a:extLst>
            <a:ext uri="{FF2B5EF4-FFF2-40B4-BE49-F238E27FC236}">
              <a16:creationId xmlns:a16="http://schemas.microsoft.com/office/drawing/2014/main" id="{044FA349-2C38-4DE5-C41C-86695CA1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485900"/>
          <a:ext cx="2657475" cy="2133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190500</xdr:colOff>
      <xdr:row>0</xdr:row>
      <xdr:rowOff>0</xdr:rowOff>
    </xdr:from>
    <xdr:to>
      <xdr:col>10</xdr:col>
      <xdr:colOff>457200</xdr:colOff>
      <xdr:row>0</xdr:row>
      <xdr:rowOff>0</xdr:rowOff>
    </xdr:to>
    <xdr:graphicFrame macro="">
      <xdr:nvGraphicFramePr>
        <xdr:cNvPr id="7191" name="Gráfico 10">
          <a:extLst>
            <a:ext uri="{FF2B5EF4-FFF2-40B4-BE49-F238E27FC236}">
              <a16:creationId xmlns:a16="http://schemas.microsoft.com/office/drawing/2014/main" id="{9EB5B29C-AB38-8740-B3C9-CE25C1C28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34</xdr:row>
      <xdr:rowOff>0</xdr:rowOff>
    </xdr:from>
    <xdr:to>
      <xdr:col>10</xdr:col>
      <xdr:colOff>457200</xdr:colOff>
      <xdr:row>34</xdr:row>
      <xdr:rowOff>0</xdr:rowOff>
    </xdr:to>
    <xdr:graphicFrame macro="">
      <xdr:nvGraphicFramePr>
        <xdr:cNvPr id="7192" name="Gráfico 12">
          <a:extLst>
            <a:ext uri="{FF2B5EF4-FFF2-40B4-BE49-F238E27FC236}">
              <a16:creationId xmlns:a16="http://schemas.microsoft.com/office/drawing/2014/main" id="{B920A927-1821-311B-1716-E11E29A2B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1</xdr:row>
      <xdr:rowOff>0</xdr:rowOff>
    </xdr:from>
    <xdr:to>
      <xdr:col>10</xdr:col>
      <xdr:colOff>447675</xdr:colOff>
      <xdr:row>1</xdr:row>
      <xdr:rowOff>0</xdr:rowOff>
    </xdr:to>
    <xdr:pic>
      <xdr:nvPicPr>
        <xdr:cNvPr id="10252" name="Picture 1" descr="func-exp07">
          <a:extLst>
            <a:ext uri="{FF2B5EF4-FFF2-40B4-BE49-F238E27FC236}">
              <a16:creationId xmlns:a16="http://schemas.microsoft.com/office/drawing/2014/main" id="{4D15D509-8A09-2A0F-C6BB-55C3C188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26670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76200</xdr:colOff>
      <xdr:row>6</xdr:row>
      <xdr:rowOff>57150</xdr:rowOff>
    </xdr:from>
    <xdr:to>
      <xdr:col>12</xdr:col>
      <xdr:colOff>285750</xdr:colOff>
      <xdr:row>16</xdr:row>
      <xdr:rowOff>104775</xdr:rowOff>
    </xdr:to>
    <xdr:graphicFrame macro="">
      <xdr:nvGraphicFramePr>
        <xdr:cNvPr id="10253" name="Gráfico 4">
          <a:extLst>
            <a:ext uri="{FF2B5EF4-FFF2-40B4-BE49-F238E27FC236}">
              <a16:creationId xmlns:a16="http://schemas.microsoft.com/office/drawing/2014/main" id="{8F7D5EDD-E35D-72D7-38CF-195E63EB4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19</xdr:row>
      <xdr:rowOff>85725</xdr:rowOff>
    </xdr:from>
    <xdr:to>
      <xdr:col>0</xdr:col>
      <xdr:colOff>752475</xdr:colOff>
      <xdr:row>24</xdr:row>
      <xdr:rowOff>0</xdr:rowOff>
    </xdr:to>
    <xdr:pic>
      <xdr:nvPicPr>
        <xdr:cNvPr id="10254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F15219-8AC9-76A5-1C53-B1EF99E3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305300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276225</xdr:rowOff>
    </xdr:from>
    <xdr:to>
      <xdr:col>12</xdr:col>
      <xdr:colOff>142875</xdr:colOff>
      <xdr:row>18</xdr:row>
      <xdr:rowOff>57150</xdr:rowOff>
    </xdr:to>
    <xdr:graphicFrame macro="">
      <xdr:nvGraphicFramePr>
        <xdr:cNvPr id="11271" name="Gráfico 1">
          <a:extLst>
            <a:ext uri="{FF2B5EF4-FFF2-40B4-BE49-F238E27FC236}">
              <a16:creationId xmlns:a16="http://schemas.microsoft.com/office/drawing/2014/main" id="{2A30E388-9B37-B301-ECA8-31F0D4CF2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18</xdr:row>
      <xdr:rowOff>38100</xdr:rowOff>
    </xdr:from>
    <xdr:to>
      <xdr:col>1</xdr:col>
      <xdr:colOff>123825</xdr:colOff>
      <xdr:row>21</xdr:row>
      <xdr:rowOff>161925</xdr:rowOff>
    </xdr:to>
    <xdr:pic>
      <xdr:nvPicPr>
        <xdr:cNvPr id="11272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EBB388-D830-365A-4E0F-A7654846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05300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excel3_cosmerina_santana.xl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lgosobre.com.br/matematica-financeira/juros-compostos.html" TargetMode="External"/><Relationship Id="rId1" Type="http://schemas.openxmlformats.org/officeDocument/2006/relationships/hyperlink" Target="http://educacao.uol.com.br/matematica/funcao-exponencial.j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excel3_cosmerina_santana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P3" sqref="P3"/>
    </sheetView>
  </sheetViews>
  <sheetFormatPr defaultRowHeight="12.75" x14ac:dyDescent="0.2"/>
  <cols>
    <col min="1" max="1" width="10.7109375" style="10" customWidth="1"/>
    <col min="2" max="6" width="9.140625" style="10"/>
    <col min="7" max="7" width="8.28515625" style="10" customWidth="1"/>
    <col min="8" max="8" width="10.5703125" style="10" customWidth="1"/>
    <col min="9" max="16384" width="9.140625" style="10"/>
  </cols>
  <sheetData>
    <row r="1" spans="1:15" ht="66" customHeight="1" x14ac:dyDescent="0.2">
      <c r="A1" s="143" t="s">
        <v>45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4" spans="1:15" ht="15.75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6" spans="1:15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20.25" x14ac:dyDescent="0.3">
      <c r="A7" s="145" t="s">
        <v>46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5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" x14ac:dyDescent="0.25">
      <c r="A12" s="142" t="s">
        <v>61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5" ht="18" customHeight="1" x14ac:dyDescent="0.2">
      <c r="A13" s="141" t="s">
        <v>47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ht="18" customHeight="1" x14ac:dyDescent="0.2">
      <c r="A14" s="140" t="s">
        <v>48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8" spans="7:9" ht="22.5" customHeight="1" x14ac:dyDescent="0.2"/>
    <row r="19" spans="7:9" ht="15.75" customHeight="1" thickBot="1" x14ac:dyDescent="0.25">
      <c r="G19" s="23"/>
      <c r="H19" s="23"/>
      <c r="I19" s="23"/>
    </row>
    <row r="20" spans="7:9" ht="16.5" customHeight="1" thickBot="1" x14ac:dyDescent="0.25">
      <c r="G20" s="23"/>
      <c r="H20" s="39" t="s">
        <v>49</v>
      </c>
      <c r="I20" s="23"/>
    </row>
    <row r="21" spans="7:9" x14ac:dyDescent="0.2">
      <c r="G21" s="23"/>
      <c r="H21" s="23"/>
      <c r="I21" s="23"/>
    </row>
    <row r="23" spans="7:9" ht="12.75" customHeight="1" x14ac:dyDescent="0.2"/>
    <row r="24" spans="7:9" ht="21.75" customHeight="1" x14ac:dyDescent="0.2"/>
  </sheetData>
  <sheetProtection password="C291" sheet="1" objects="1" scenarios="1"/>
  <mergeCells count="6">
    <mergeCell ref="A14:O14"/>
    <mergeCell ref="A13:O13"/>
    <mergeCell ref="A12:O12"/>
    <mergeCell ref="A1:O1"/>
    <mergeCell ref="A4:O4"/>
    <mergeCell ref="A7:O7"/>
  </mergeCells>
  <phoneticPr fontId="3" type="noConversion"/>
  <hyperlinks>
    <hyperlink ref="H20" r:id="rId1" location="Início!A1"/>
  </hyperlinks>
  <pageMargins left="0.78740157499999996" right="0.78740157499999996" top="0.984251969" bottom="0.984251969" header="0.49212598499999999" footer="0.49212598499999999"/>
  <pageSetup paperSize="9" orientation="portrait" horizontalDpi="4294967293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F14" sqref="F14"/>
    </sheetView>
  </sheetViews>
  <sheetFormatPr defaultRowHeight="15" x14ac:dyDescent="0.2"/>
  <cols>
    <col min="1" max="1" width="9.140625" style="54"/>
    <col min="2" max="2" width="14.28515625" style="54" customWidth="1"/>
    <col min="3" max="4" width="9.140625" style="54"/>
    <col min="5" max="5" width="15.85546875" style="54" customWidth="1"/>
    <col min="6" max="6" width="9.5703125" style="54" customWidth="1"/>
    <col min="7" max="7" width="8" style="54" customWidth="1"/>
    <col min="8" max="8" width="11.42578125" style="54" customWidth="1"/>
    <col min="9" max="10" width="9.140625" style="54"/>
    <col min="11" max="11" width="11.140625" style="54" customWidth="1"/>
    <col min="12" max="12" width="8.28515625" style="54" customWidth="1"/>
    <col min="13" max="13" width="6.42578125" style="54" customWidth="1"/>
    <col min="14" max="16384" width="9.140625" style="54"/>
  </cols>
  <sheetData>
    <row r="1" spans="1:14" ht="17.25" customHeight="1" x14ac:dyDescent="0.35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52" customFormat="1" ht="16.5" customHeight="1" x14ac:dyDescent="0.4">
      <c r="A2" s="201" t="s">
        <v>6</v>
      </c>
      <c r="B2" s="201"/>
    </row>
    <row r="3" spans="1:14" s="52" customFormat="1" ht="21" customHeight="1" x14ac:dyDescent="0.4">
      <c r="A3" s="200" t="s">
        <v>92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s="52" customFormat="1" ht="12.75" customHeight="1" x14ac:dyDescent="0.4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52" customFormat="1" ht="11.25" customHeight="1" thickBot="1" x14ac:dyDescent="0.45">
      <c r="A5" s="61"/>
    </row>
    <row r="6" spans="1:14" s="52" customFormat="1" ht="20.25" thickBot="1" x14ac:dyDescent="0.45">
      <c r="E6" s="111" t="s">
        <v>15</v>
      </c>
      <c r="F6" s="111" t="s">
        <v>13</v>
      </c>
      <c r="G6" s="111" t="s">
        <v>16</v>
      </c>
      <c r="H6" s="111" t="s">
        <v>14</v>
      </c>
    </row>
    <row r="7" spans="1:14" s="52" customFormat="1" ht="20.25" thickBot="1" x14ac:dyDescent="0.45">
      <c r="A7" s="61"/>
      <c r="E7" s="111">
        <v>10000</v>
      </c>
      <c r="F7" s="110">
        <v>0.12</v>
      </c>
      <c r="G7" s="111">
        <v>4</v>
      </c>
      <c r="H7" s="112">
        <f>E7*(1+F7)^G7</f>
        <v>15735.193600000004</v>
      </c>
    </row>
    <row r="8" spans="1:14" ht="12.75" customHeight="1" x14ac:dyDescent="0.4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4" ht="19.5" customHeight="1" x14ac:dyDescent="0.2">
      <c r="A9" s="204" t="s">
        <v>93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0" spans="1:14" ht="22.5" customHeight="1" thickBot="1" x14ac:dyDescent="0.25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4" ht="20.25" thickBot="1" x14ac:dyDescent="0.45">
      <c r="A11" s="52"/>
      <c r="B11" s="108" t="s">
        <v>15</v>
      </c>
      <c r="C11" s="108" t="s">
        <v>13</v>
      </c>
      <c r="D11" s="108" t="s">
        <v>16</v>
      </c>
      <c r="E11" s="108" t="s">
        <v>14</v>
      </c>
      <c r="F11" s="52"/>
      <c r="G11" s="52"/>
      <c r="H11" s="52"/>
      <c r="I11" s="52"/>
      <c r="J11" s="52"/>
      <c r="K11" s="52"/>
      <c r="L11" s="52"/>
      <c r="M11" s="52"/>
    </row>
    <row r="12" spans="1:14" ht="20.25" thickBot="1" x14ac:dyDescent="0.45">
      <c r="A12" s="52"/>
      <c r="B12" s="109">
        <v>10000</v>
      </c>
      <c r="C12" s="110">
        <v>0.12</v>
      </c>
      <c r="D12" s="71">
        <v>0</v>
      </c>
      <c r="E12" s="109">
        <f>IF(D12="","",B12*(1+C12/100)^D12)</f>
        <v>10000</v>
      </c>
      <c r="F12" s="202" t="str">
        <f>IF(D12="","Comece com zero!","")</f>
        <v/>
      </c>
      <c r="G12" s="203"/>
      <c r="H12" s="52"/>
      <c r="I12" s="52"/>
      <c r="J12" s="52"/>
      <c r="K12" s="52"/>
      <c r="L12" s="52"/>
      <c r="M12" s="52"/>
    </row>
    <row r="13" spans="1:14" ht="20.25" thickBot="1" x14ac:dyDescent="0.45">
      <c r="A13" s="52"/>
      <c r="B13" s="109">
        <f t="shared" ref="B13:B18" si="0">E12</f>
        <v>10000</v>
      </c>
      <c r="C13" s="110">
        <v>0.12</v>
      </c>
      <c r="D13" s="71">
        <v>1</v>
      </c>
      <c r="E13" s="109">
        <f>IF(D13="","",B12*(1+C13)^D13)</f>
        <v>11200.000000000002</v>
      </c>
      <c r="F13" s="52"/>
      <c r="G13" s="52"/>
      <c r="H13" s="52"/>
      <c r="I13" s="52"/>
      <c r="J13" s="52"/>
      <c r="K13" s="52"/>
      <c r="L13" s="52"/>
      <c r="M13" s="52"/>
    </row>
    <row r="14" spans="1:14" ht="20.25" thickBot="1" x14ac:dyDescent="0.45">
      <c r="A14" s="52"/>
      <c r="B14" s="109">
        <f t="shared" si="0"/>
        <v>11200.000000000002</v>
      </c>
      <c r="C14" s="110">
        <v>0.12</v>
      </c>
      <c r="D14" s="71">
        <v>2</v>
      </c>
      <c r="E14" s="109">
        <f>IF(D14="","",B12*(1+C14)^D14)</f>
        <v>12544.000000000002</v>
      </c>
      <c r="F14" s="52"/>
      <c r="G14" s="52"/>
      <c r="H14" s="52"/>
      <c r="I14" s="52"/>
      <c r="J14" s="52"/>
      <c r="K14" s="52"/>
      <c r="L14" s="52"/>
      <c r="M14" s="52"/>
    </row>
    <row r="15" spans="1:14" ht="20.25" thickBot="1" x14ac:dyDescent="0.45">
      <c r="A15" s="52"/>
      <c r="B15" s="109">
        <f t="shared" si="0"/>
        <v>12544.000000000002</v>
      </c>
      <c r="C15" s="110">
        <v>0.12</v>
      </c>
      <c r="D15" s="71">
        <v>3</v>
      </c>
      <c r="E15" s="109">
        <f>IF(D15="","",B12*(1+C15)^D15)</f>
        <v>14049.280000000004</v>
      </c>
      <c r="F15" s="52"/>
      <c r="G15" s="52"/>
      <c r="H15" s="52"/>
      <c r="I15" s="52"/>
      <c r="J15" s="52"/>
      <c r="K15" s="52"/>
      <c r="L15" s="52"/>
      <c r="M15" s="52"/>
    </row>
    <row r="16" spans="1:14" ht="20.25" thickBot="1" x14ac:dyDescent="0.45">
      <c r="A16" s="52"/>
      <c r="B16" s="109">
        <f t="shared" si="0"/>
        <v>14049.280000000004</v>
      </c>
      <c r="C16" s="110">
        <v>0.12</v>
      </c>
      <c r="D16" s="71">
        <v>4</v>
      </c>
      <c r="E16" s="109">
        <f>IF(D16="","",B12*(1+C16)^D16)</f>
        <v>15735.193600000004</v>
      </c>
      <c r="F16" s="52"/>
      <c r="G16" s="52"/>
      <c r="H16" s="52"/>
      <c r="I16" s="52"/>
      <c r="J16" s="52"/>
      <c r="K16" s="52"/>
      <c r="L16" s="52"/>
      <c r="M16" s="52"/>
    </row>
    <row r="17" spans="1:13" ht="20.25" thickBot="1" x14ac:dyDescent="0.45">
      <c r="A17" s="52"/>
      <c r="B17" s="109">
        <f t="shared" si="0"/>
        <v>15735.193600000004</v>
      </c>
      <c r="C17" s="110">
        <v>0.12</v>
      </c>
      <c r="D17" s="71">
        <v>5</v>
      </c>
      <c r="E17" s="109">
        <f>IF(D17="","",B12*(1+C17)^D17)</f>
        <v>17623.416832000006</v>
      </c>
      <c r="F17" s="52"/>
      <c r="G17" s="52"/>
      <c r="H17" s="52"/>
      <c r="I17" s="52"/>
      <c r="J17" s="52"/>
      <c r="K17" s="52"/>
      <c r="L17" s="52"/>
      <c r="M17" s="52"/>
    </row>
    <row r="18" spans="1:13" ht="20.25" thickBot="1" x14ac:dyDescent="0.45">
      <c r="A18" s="52"/>
      <c r="B18" s="109">
        <f t="shared" si="0"/>
        <v>17623.416832000006</v>
      </c>
      <c r="C18" s="110">
        <v>0.12</v>
      </c>
      <c r="D18" s="71">
        <v>6</v>
      </c>
      <c r="E18" s="109">
        <f>IF(D18="","",B12*(1+C18)^D18)</f>
        <v>19738.226851840009</v>
      </c>
      <c r="F18" s="52"/>
      <c r="G18" s="52"/>
      <c r="H18" s="52"/>
      <c r="I18" s="52"/>
      <c r="J18" s="52"/>
      <c r="K18" s="52"/>
      <c r="L18" s="52"/>
      <c r="M18" s="52"/>
    </row>
    <row r="19" spans="1:13" ht="20.25" thickBot="1" x14ac:dyDescent="0.4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4.25" customHeight="1" x14ac:dyDescent="0.4">
      <c r="A20" s="52"/>
      <c r="B20" s="52"/>
      <c r="C20" s="52"/>
      <c r="D20" s="52"/>
      <c r="E20" s="52"/>
      <c r="F20" s="178" t="s">
        <v>58</v>
      </c>
      <c r="G20" s="179"/>
      <c r="H20" s="52"/>
      <c r="I20" s="52"/>
      <c r="J20" s="52"/>
      <c r="K20" s="52"/>
      <c r="L20" s="52"/>
      <c r="M20" s="52"/>
    </row>
    <row r="21" spans="1:13" ht="14.25" customHeight="1" thickBot="1" x14ac:dyDescent="0.45">
      <c r="A21" s="52"/>
      <c r="B21" s="52"/>
      <c r="C21" s="52"/>
      <c r="D21" s="52"/>
      <c r="E21" s="52"/>
      <c r="F21" s="180"/>
      <c r="G21" s="181"/>
      <c r="H21" s="52"/>
      <c r="I21" s="52"/>
      <c r="J21" s="52"/>
      <c r="K21" s="52"/>
      <c r="L21" s="52"/>
      <c r="M21" s="52"/>
    </row>
    <row r="22" spans="1:13" ht="19.5" x14ac:dyDescent="0.4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</sheetData>
  <mergeCells count="6">
    <mergeCell ref="A1:N1"/>
    <mergeCell ref="A3:N3"/>
    <mergeCell ref="F20:G21"/>
    <mergeCell ref="A2:B2"/>
    <mergeCell ref="F12:G12"/>
    <mergeCell ref="A9:M10"/>
  </mergeCells>
  <phoneticPr fontId="3" type="noConversion"/>
  <hyperlinks>
    <hyperlink ref="F20:G21" location="'5'!A1" display="PRÓXIMA"/>
  </hyperlinks>
  <pageMargins left="0.78740157499999996" right="0.78740157499999996" top="0.984251969" bottom="0.984251969" header="0.49212598499999999" footer="0.49212598499999999"/>
  <pageSetup paperSize="9" orientation="portrait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G21" sqref="G21:H22"/>
    </sheetView>
  </sheetViews>
  <sheetFormatPr defaultRowHeight="12.75" x14ac:dyDescent="0.2"/>
  <cols>
    <col min="1" max="12" width="9.140625" style="10"/>
    <col min="13" max="13" width="12.5703125" style="10" customWidth="1"/>
    <col min="14" max="14" width="15.7109375" style="10" customWidth="1"/>
    <col min="15" max="16384" width="9.140625" style="10"/>
  </cols>
  <sheetData>
    <row r="1" spans="1:15" s="4" customFormat="1" ht="21" customHeight="1" x14ac:dyDescent="0.35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s="5" customFormat="1" ht="19.5" x14ac:dyDescent="0.4">
      <c r="A2" s="90" t="s">
        <v>76</v>
      </c>
      <c r="B2" s="90"/>
      <c r="C2" s="90"/>
      <c r="D2" s="90"/>
      <c r="E2" s="90"/>
      <c r="F2" s="90"/>
      <c r="G2" s="90"/>
      <c r="H2" s="90"/>
      <c r="I2" s="58"/>
      <c r="J2" s="58"/>
      <c r="K2" s="58"/>
      <c r="L2" s="58"/>
      <c r="M2" s="58"/>
      <c r="N2" s="58"/>
    </row>
    <row r="3" spans="1:15" s="5" customFormat="1" ht="19.5" x14ac:dyDescent="0.4">
      <c r="A3" s="91"/>
      <c r="B3" s="91"/>
      <c r="C3" s="91"/>
      <c r="D3" s="91"/>
      <c r="E3" s="91"/>
      <c r="F3" s="91"/>
      <c r="G3" s="91"/>
      <c r="H3" s="91"/>
      <c r="I3" s="58"/>
      <c r="J3" s="58"/>
      <c r="K3" s="58"/>
      <c r="L3" s="58"/>
      <c r="M3" s="58"/>
      <c r="N3" s="58"/>
    </row>
    <row r="4" spans="1:15" s="5" customFormat="1" ht="18" customHeight="1" x14ac:dyDescent="0.35">
      <c r="A4" s="205" t="s">
        <v>117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88"/>
    </row>
    <row r="5" spans="1:15" s="5" customFormat="1" ht="18" x14ac:dyDescent="0.3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88"/>
    </row>
    <row r="6" spans="1:15" s="5" customFormat="1" ht="18" x14ac:dyDescent="0.3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88"/>
    </row>
    <row r="7" spans="1:15" s="5" customFormat="1" ht="18" x14ac:dyDescent="0.3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88"/>
    </row>
    <row r="8" spans="1:15" s="5" customFormat="1" ht="18" x14ac:dyDescent="0.3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88"/>
    </row>
    <row r="9" spans="1:15" s="4" customFormat="1" ht="16.5" customHeight="1" x14ac:dyDescent="0.3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88"/>
    </row>
    <row r="10" spans="1:15" s="4" customFormat="1" ht="16.5" customHeight="1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88"/>
    </row>
    <row r="11" spans="1:15" s="4" customFormat="1" ht="16.5" customHeight="1" x14ac:dyDescent="0.3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88"/>
    </row>
    <row r="12" spans="1:15" s="4" customFormat="1" ht="18" customHeight="1" x14ac:dyDescent="0.3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88"/>
    </row>
    <row r="13" spans="1:15" s="4" customFormat="1" ht="16.5" customHeight="1" x14ac:dyDescent="0.3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88"/>
    </row>
    <row r="14" spans="1:15" s="4" customFormat="1" ht="16.5" customHeight="1" x14ac:dyDescent="0.3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88"/>
    </row>
    <row r="15" spans="1:15" s="4" customFormat="1" ht="16.5" customHeight="1" x14ac:dyDescent="0.3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8"/>
    </row>
    <row r="16" spans="1:15" s="4" customFormat="1" ht="16.5" customHeight="1" x14ac:dyDescent="0.3">
      <c r="A16" s="206" t="s">
        <v>91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</row>
    <row r="17" spans="1:14" s="4" customFormat="1" ht="18" customHeight="1" x14ac:dyDescent="0.3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2.75" customHeight="1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2.75" customHeight="1" x14ac:dyDescent="0.2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3.5" thickBot="1" x14ac:dyDescent="0.25"/>
    <row r="21" spans="1:14" x14ac:dyDescent="0.2">
      <c r="G21" s="178" t="s">
        <v>58</v>
      </c>
      <c r="H21" s="179"/>
    </row>
    <row r="22" spans="1:14" ht="13.5" thickBot="1" x14ac:dyDescent="0.25">
      <c r="G22" s="180"/>
      <c r="H22" s="181"/>
    </row>
  </sheetData>
  <mergeCells count="4">
    <mergeCell ref="G21:H22"/>
    <mergeCell ref="A4:N14"/>
    <mergeCell ref="A16:N16"/>
    <mergeCell ref="A1:O1"/>
  </mergeCells>
  <phoneticPr fontId="3" type="noConversion"/>
  <hyperlinks>
    <hyperlink ref="G21:H22" location="'6'!A1" display="PRÓXIMA"/>
  </hyperlinks>
  <pageMargins left="0.78740157499999996" right="0.78740157499999996" top="0.984251969" bottom="0.984251969" header="0.49212598499999999" footer="0.49212598499999999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0" sqref="G20:H21"/>
    </sheetView>
  </sheetViews>
  <sheetFormatPr defaultRowHeight="12.75" x14ac:dyDescent="0.2"/>
  <cols>
    <col min="1" max="1" width="5.42578125" style="10" customWidth="1"/>
    <col min="2" max="2" width="4" style="10" customWidth="1"/>
    <col min="3" max="3" width="18.5703125" style="10" customWidth="1"/>
    <col min="4" max="4" width="7" style="10" customWidth="1"/>
    <col min="5" max="12" width="9.140625" style="10"/>
    <col min="13" max="13" width="14.28515625" style="10" customWidth="1"/>
    <col min="14" max="14" width="15.140625" style="10" customWidth="1"/>
    <col min="15" max="16384" width="9.140625" style="10"/>
  </cols>
  <sheetData>
    <row r="1" spans="1:15" s="4" customFormat="1" ht="21" customHeight="1" x14ac:dyDescent="0.35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84"/>
    </row>
    <row r="2" spans="1:15" s="5" customFormat="1" ht="18" x14ac:dyDescent="0.35">
      <c r="A2" s="207"/>
      <c r="B2" s="207"/>
      <c r="C2" s="207"/>
      <c r="D2" s="207"/>
      <c r="E2" s="207"/>
      <c r="F2" s="207"/>
      <c r="G2" s="207"/>
      <c r="H2" s="207"/>
    </row>
    <row r="3" spans="1:15" s="5" customFormat="1" ht="18" x14ac:dyDescent="0.35">
      <c r="A3" s="208" t="s">
        <v>116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5" s="5" customFormat="1" ht="18" x14ac:dyDescent="0.3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5" s="5" customFormat="1" ht="18.75" thickBot="1" x14ac:dyDescent="0.4">
      <c r="A5" s="207"/>
      <c r="B5" s="207"/>
      <c r="C5" s="207"/>
      <c r="D5" s="207"/>
      <c r="E5" s="207"/>
      <c r="F5" s="207"/>
      <c r="G5" s="207"/>
      <c r="H5" s="207"/>
    </row>
    <row r="6" spans="1:15" s="5" customFormat="1" ht="18.75" thickBot="1" x14ac:dyDescent="0.4">
      <c r="A6" s="80"/>
      <c r="B6" s="76" t="s">
        <v>1</v>
      </c>
      <c r="C6" s="81" t="s">
        <v>85</v>
      </c>
      <c r="D6" s="32"/>
      <c r="E6" s="77" t="str">
        <f>IF(D6 ="","","    Errado. Tente outra vez!")</f>
        <v/>
      </c>
      <c r="F6" s="4"/>
      <c r="G6" s="80"/>
      <c r="H6" s="80"/>
    </row>
    <row r="7" spans="1:15" s="5" customFormat="1" ht="18.75" thickBot="1" x14ac:dyDescent="0.4">
      <c r="A7" s="80"/>
      <c r="B7" s="76" t="s">
        <v>2</v>
      </c>
      <c r="C7" s="81" t="s">
        <v>86</v>
      </c>
      <c r="D7" s="32"/>
      <c r="E7" s="77" t="str">
        <f>IF(D7 ="","","    Errado. Tente outra vez!")</f>
        <v/>
      </c>
      <c r="F7" s="4"/>
      <c r="G7" s="80"/>
      <c r="H7" s="80"/>
    </row>
    <row r="8" spans="1:15" s="4" customFormat="1" ht="18.75" thickBot="1" x14ac:dyDescent="0.4">
      <c r="B8" s="76" t="s">
        <v>3</v>
      </c>
      <c r="C8" s="81" t="s">
        <v>87</v>
      </c>
      <c r="D8" s="32"/>
      <c r="E8" s="78" t="str">
        <f>IF(D8 = "x","   Parabéns, você acertou!","")</f>
        <v/>
      </c>
    </row>
    <row r="9" spans="1:15" s="4" customFormat="1" ht="18.75" thickBot="1" x14ac:dyDescent="0.4">
      <c r="B9" s="76" t="s">
        <v>4</v>
      </c>
      <c r="C9" s="81" t="s">
        <v>88</v>
      </c>
      <c r="D9" s="32"/>
      <c r="E9" s="77" t="str">
        <f>IF(D9 ="","","    Errado. Tente outra vez!")</f>
        <v/>
      </c>
    </row>
    <row r="10" spans="1:15" s="4" customFormat="1" ht="18.75" thickBot="1" x14ac:dyDescent="0.4">
      <c r="B10" s="76" t="s">
        <v>5</v>
      </c>
      <c r="C10" s="81" t="s">
        <v>89</v>
      </c>
      <c r="D10" s="32"/>
      <c r="E10" s="77" t="str">
        <f>IF(D10 ="","","    Errado. Tente outra vez!")</f>
        <v/>
      </c>
    </row>
    <row r="11" spans="1:15" s="4" customFormat="1" ht="18" x14ac:dyDescent="0.35">
      <c r="A11" s="5"/>
    </row>
    <row r="12" spans="1:15" s="4" customFormat="1" ht="16.5" x14ac:dyDescent="0.3"/>
    <row r="13" spans="1:15" s="4" customFormat="1" ht="16.5" x14ac:dyDescent="0.3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5" s="4" customFormat="1" ht="16.5" x14ac:dyDescent="0.3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5" s="4" customFormat="1" ht="16.5" x14ac:dyDescent="0.3">
      <c r="C15" s="184" t="s">
        <v>73</v>
      </c>
      <c r="D15" s="184"/>
    </row>
    <row r="16" spans="1:15" s="4" customFormat="1" ht="18" x14ac:dyDescent="0.3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9" spans="7:8" ht="13.5" thickBot="1" x14ac:dyDescent="0.25"/>
    <row r="20" spans="7:8" x14ac:dyDescent="0.2">
      <c r="G20" s="178" t="s">
        <v>58</v>
      </c>
      <c r="H20" s="179"/>
    </row>
    <row r="21" spans="7:8" ht="13.5" thickBot="1" x14ac:dyDescent="0.25">
      <c r="G21" s="180"/>
      <c r="H21" s="181"/>
    </row>
  </sheetData>
  <mergeCells count="6">
    <mergeCell ref="A1:N1"/>
    <mergeCell ref="G20:H21"/>
    <mergeCell ref="A2:H2"/>
    <mergeCell ref="A5:H5"/>
    <mergeCell ref="A3:N4"/>
    <mergeCell ref="C15:D15"/>
  </mergeCells>
  <phoneticPr fontId="3" type="noConversion"/>
  <hyperlinks>
    <hyperlink ref="C15:D15" location="'6.1'!A1" display="Resolução"/>
    <hyperlink ref="G20:H21" location="'7'!A1" display="PRÓXIMA"/>
  </hyperlinks>
  <pageMargins left="0.78740157499999996" right="0.78740157499999996" top="0.984251969" bottom="0.984251969" header="0.49212598499999999" footer="0.49212598499999999"/>
  <headerFooter alignWithMargins="0"/>
  <ignoredErrors>
    <ignoredError sqref="E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I15" sqref="I15"/>
    </sheetView>
  </sheetViews>
  <sheetFormatPr defaultRowHeight="12.75" x14ac:dyDescent="0.2"/>
  <cols>
    <col min="1" max="1" width="9.140625" style="10"/>
    <col min="2" max="2" width="9" style="10" customWidth="1"/>
    <col min="3" max="3" width="10" style="10" bestFit="1" customWidth="1"/>
    <col min="4" max="4" width="0.28515625" style="10" customWidth="1"/>
    <col min="5" max="5" width="9.28515625" style="10" customWidth="1"/>
    <col min="6" max="6" width="9.140625" style="10"/>
    <col min="7" max="7" width="10" style="10" customWidth="1"/>
    <col min="8" max="8" width="10.28515625" style="10" bestFit="1" customWidth="1"/>
    <col min="9" max="9" width="11.140625" style="10" customWidth="1"/>
    <col min="10" max="10" width="14" style="10" customWidth="1"/>
    <col min="11" max="11" width="12.7109375" style="10" customWidth="1"/>
    <col min="12" max="16384" width="9.140625" style="10"/>
  </cols>
  <sheetData>
    <row r="1" spans="1:17" s="4" customFormat="1" ht="18.75" customHeight="1" x14ac:dyDescent="0.35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7" s="5" customFormat="1" ht="12.75" customHeight="1" x14ac:dyDescent="0.35">
      <c r="A2" s="207"/>
      <c r="B2" s="207"/>
      <c r="C2" s="207"/>
      <c r="D2" s="207"/>
      <c r="E2" s="207"/>
      <c r="F2" s="207"/>
    </row>
    <row r="3" spans="1:17" s="93" customFormat="1" ht="19.5" customHeight="1" x14ac:dyDescent="0.2">
      <c r="A3" s="210" t="s">
        <v>103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92"/>
      <c r="Q3" s="92"/>
    </row>
    <row r="4" spans="1:17" s="93" customFormat="1" ht="18" customHeight="1" x14ac:dyDescent="0.2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92"/>
      <c r="Q4" s="92"/>
    </row>
    <row r="5" spans="1:17" s="93" customFormat="1" ht="18" customHeight="1" x14ac:dyDescent="0.2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92"/>
      <c r="Q5" s="92"/>
    </row>
    <row r="6" spans="1:17" s="93" customFormat="1" ht="18" customHeight="1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92"/>
      <c r="Q6" s="92"/>
    </row>
    <row r="7" spans="1:17" s="93" customFormat="1" ht="18" customHeight="1" x14ac:dyDescent="0.2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92"/>
      <c r="Q7" s="92"/>
    </row>
    <row r="8" spans="1:17" s="92" customFormat="1" ht="18" customHeight="1" x14ac:dyDescent="0.2">
      <c r="A8" s="211" t="s">
        <v>104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17" s="93" customFormat="1" ht="13.5" customHeight="1" x14ac:dyDescent="0.2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s="93" customFormat="1" ht="18" customHeight="1" thickBot="1" x14ac:dyDescent="0.25">
      <c r="A10" s="94"/>
      <c r="B10" s="209" t="s">
        <v>99</v>
      </c>
      <c r="C10" s="209"/>
      <c r="D10" s="94"/>
      <c r="E10" s="94"/>
      <c r="F10" s="209" t="s">
        <v>101</v>
      </c>
      <c r="G10" s="209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s="93" customFormat="1" ht="16.5" customHeight="1" thickBot="1" x14ac:dyDescent="0.25">
      <c r="A11" s="95" t="s">
        <v>105</v>
      </c>
      <c r="B11" s="106" t="s">
        <v>95</v>
      </c>
      <c r="C11" s="97">
        <v>1000</v>
      </c>
      <c r="D11" s="98">
        <f>(LOG10(C11)-LOG10(C12))/LOG10(1+C13)</f>
        <v>35.002788781146506</v>
      </c>
      <c r="E11" s="95" t="s">
        <v>107</v>
      </c>
      <c r="F11" s="106" t="s">
        <v>95</v>
      </c>
      <c r="G11" s="97"/>
    </row>
    <row r="12" spans="1:17" s="93" customFormat="1" ht="16.5" customHeight="1" thickBot="1" x14ac:dyDescent="0.25">
      <c r="A12" s="95"/>
      <c r="B12" s="106" t="s">
        <v>96</v>
      </c>
      <c r="C12" s="97">
        <v>500</v>
      </c>
      <c r="D12" s="99">
        <f>C18*(1+C19)^C20</f>
        <v>0</v>
      </c>
      <c r="E12" s="95"/>
      <c r="F12" s="106" t="s">
        <v>96</v>
      </c>
      <c r="G12" s="107">
        <f>D13</f>
        <v>0</v>
      </c>
    </row>
    <row r="13" spans="1:17" s="93" customFormat="1" ht="16.5" customHeight="1" thickBot="1" x14ac:dyDescent="0.25">
      <c r="A13" s="95"/>
      <c r="B13" s="106" t="s">
        <v>97</v>
      </c>
      <c r="C13" s="96">
        <v>0.02</v>
      </c>
      <c r="D13" s="99">
        <f>G11/(1+G13)^G14</f>
        <v>0</v>
      </c>
      <c r="E13" s="95"/>
      <c r="F13" s="106" t="s">
        <v>97</v>
      </c>
      <c r="G13" s="96"/>
    </row>
    <row r="14" spans="1:17" s="93" customFormat="1" ht="18" customHeight="1" thickBot="1" x14ac:dyDescent="0.25">
      <c r="A14" s="95"/>
      <c r="B14" s="106" t="s">
        <v>98</v>
      </c>
      <c r="C14" s="107">
        <f>D11</f>
        <v>35.002788781146506</v>
      </c>
      <c r="D14" s="100" t="e">
        <f>((G17/G18)^(1/G20))-1</f>
        <v>#DIV/0!</v>
      </c>
      <c r="E14" s="95"/>
      <c r="F14" s="106" t="s">
        <v>98</v>
      </c>
      <c r="G14" s="97"/>
    </row>
    <row r="15" spans="1:17" s="93" customFormat="1" ht="18" customHeight="1" x14ac:dyDescent="0.2">
      <c r="A15" s="95"/>
      <c r="B15" s="102"/>
      <c r="C15" s="103"/>
      <c r="D15" s="100"/>
      <c r="E15" s="95"/>
      <c r="F15" s="102"/>
      <c r="G15" s="104"/>
    </row>
    <row r="16" spans="1:17" s="93" customFormat="1" ht="16.5" customHeight="1" thickBot="1" x14ac:dyDescent="0.25">
      <c r="A16" s="95"/>
      <c r="B16" s="209" t="s">
        <v>100</v>
      </c>
      <c r="C16" s="209"/>
      <c r="E16" s="95"/>
      <c r="F16" s="209" t="s">
        <v>102</v>
      </c>
      <c r="G16" s="209"/>
      <c r="I16" s="100"/>
    </row>
    <row r="17" spans="1:9" s="93" customFormat="1" ht="16.5" customHeight="1" thickBot="1" x14ac:dyDescent="0.25">
      <c r="A17" s="95" t="s">
        <v>106</v>
      </c>
      <c r="B17" s="106" t="s">
        <v>95</v>
      </c>
      <c r="C17" s="107">
        <f>D12</f>
        <v>0</v>
      </c>
      <c r="E17" s="95" t="s">
        <v>108</v>
      </c>
      <c r="F17" s="106" t="s">
        <v>95</v>
      </c>
      <c r="G17" s="119"/>
    </row>
    <row r="18" spans="1:9" s="93" customFormat="1" ht="18" customHeight="1" thickBot="1" x14ac:dyDescent="0.25">
      <c r="B18" s="106" t="s">
        <v>96</v>
      </c>
      <c r="C18" s="97"/>
      <c r="F18" s="106" t="s">
        <v>96</v>
      </c>
      <c r="G18" s="119"/>
    </row>
    <row r="19" spans="1:9" s="93" customFormat="1" ht="16.5" customHeight="1" thickBot="1" x14ac:dyDescent="0.25">
      <c r="B19" s="106" t="s">
        <v>97</v>
      </c>
      <c r="C19" s="96"/>
      <c r="F19" s="106" t="s">
        <v>97</v>
      </c>
      <c r="G19" s="120" t="e">
        <f>D14</f>
        <v>#DIV/0!</v>
      </c>
    </row>
    <row r="20" spans="1:9" s="93" customFormat="1" ht="18" customHeight="1" thickBot="1" x14ac:dyDescent="0.25">
      <c r="B20" s="106" t="s">
        <v>98</v>
      </c>
      <c r="C20" s="101"/>
      <c r="F20" s="106" t="s">
        <v>98</v>
      </c>
      <c r="G20" s="121"/>
    </row>
    <row r="21" spans="1:9" s="93" customFormat="1" ht="12.75" customHeight="1" thickBot="1" x14ac:dyDescent="0.25"/>
    <row r="22" spans="1:9" x14ac:dyDescent="0.2">
      <c r="H22" s="178" t="s">
        <v>58</v>
      </c>
      <c r="I22" s="179"/>
    </row>
    <row r="23" spans="1:9" ht="13.5" thickBot="1" x14ac:dyDescent="0.25">
      <c r="H23" s="180"/>
      <c r="I23" s="181"/>
    </row>
  </sheetData>
  <mergeCells count="9">
    <mergeCell ref="A1:M1"/>
    <mergeCell ref="A2:F2"/>
    <mergeCell ref="B10:C10"/>
    <mergeCell ref="H22:I23"/>
    <mergeCell ref="B16:C16"/>
    <mergeCell ref="F10:G10"/>
    <mergeCell ref="F16:G16"/>
    <mergeCell ref="A3:O7"/>
    <mergeCell ref="A8:N8"/>
  </mergeCells>
  <phoneticPr fontId="3" type="noConversion"/>
  <hyperlinks>
    <hyperlink ref="H22:I23" location="'7'!A1" display="PRÓXIMA"/>
  </hyperlinks>
  <pageMargins left="0.78740157499999996" right="0.78740157499999996" top="0.984251969" bottom="0.984251969" header="0.49212598499999999" footer="0.49212598499999999"/>
  <pageSetup paperSize="9" orientation="portrait" horizontalDpi="4294967293" verticalDpi="0" r:id="rId1"/>
  <headerFooter alignWithMargins="0"/>
  <ignoredErrors>
    <ignoredError sqref="G19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C44" sqref="C44"/>
    </sheetView>
  </sheetViews>
  <sheetFormatPr defaultRowHeight="12.75" x14ac:dyDescent="0.2"/>
  <cols>
    <col min="1" max="16384" width="9.140625" style="53"/>
  </cols>
  <sheetData>
    <row r="1" spans="1:15" s="4" customFormat="1" ht="21" customHeight="1" x14ac:dyDescent="0.35">
      <c r="A1" s="212" t="s">
        <v>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</row>
    <row r="2" spans="1:15" s="5" customFormat="1" ht="18" x14ac:dyDescent="0.35">
      <c r="A2" s="122"/>
      <c r="B2" s="123"/>
      <c r="C2" s="123"/>
      <c r="D2" s="123"/>
      <c r="E2" s="123"/>
      <c r="F2" s="123"/>
      <c r="G2" s="123"/>
      <c r="H2" s="123"/>
      <c r="I2" s="124"/>
      <c r="J2" s="124"/>
      <c r="K2" s="124"/>
      <c r="L2" s="124"/>
      <c r="M2" s="124"/>
      <c r="N2" s="124"/>
      <c r="O2" s="125"/>
    </row>
    <row r="3" spans="1:15" s="5" customFormat="1" ht="19.5" x14ac:dyDescent="0.4">
      <c r="A3" s="126" t="s">
        <v>118</v>
      </c>
      <c r="B3" s="123"/>
      <c r="C3" s="123"/>
      <c r="D3" s="123"/>
      <c r="E3" s="123"/>
      <c r="F3" s="123"/>
      <c r="G3" s="123"/>
      <c r="H3" s="123"/>
      <c r="I3" s="124"/>
      <c r="J3" s="124"/>
      <c r="K3" s="124"/>
      <c r="L3" s="124"/>
      <c r="M3" s="124"/>
      <c r="N3" s="124"/>
      <c r="O3" s="125"/>
    </row>
    <row r="4" spans="1:15" s="5" customFormat="1" ht="18" x14ac:dyDescent="0.35">
      <c r="A4" s="122"/>
      <c r="B4" s="123"/>
      <c r="C4" s="123"/>
      <c r="D4" s="123"/>
      <c r="E4" s="123"/>
      <c r="F4" s="123"/>
      <c r="G4" s="123"/>
      <c r="H4" s="123"/>
      <c r="I4" s="124"/>
      <c r="J4" s="124"/>
      <c r="K4" s="124"/>
      <c r="L4" s="124"/>
      <c r="M4" s="124"/>
      <c r="N4" s="124"/>
      <c r="O4" s="125"/>
    </row>
    <row r="5" spans="1:15" s="5" customFormat="1" ht="18" x14ac:dyDescent="0.35">
      <c r="A5" s="122" t="s">
        <v>121</v>
      </c>
      <c r="B5" s="123"/>
      <c r="C5" s="123"/>
      <c r="D5" s="123"/>
      <c r="E5" s="123"/>
      <c r="F5" s="123"/>
      <c r="G5" s="123"/>
      <c r="H5" s="123"/>
      <c r="I5" s="124"/>
      <c r="J5" s="124"/>
      <c r="K5" s="124"/>
      <c r="L5" s="124"/>
      <c r="M5" s="124"/>
      <c r="N5" s="124"/>
      <c r="O5" s="125"/>
    </row>
    <row r="6" spans="1:15" s="5" customFormat="1" ht="18" x14ac:dyDescent="0.35">
      <c r="A6" s="127" t="s">
        <v>122</v>
      </c>
      <c r="B6" s="123"/>
      <c r="C6" s="123"/>
      <c r="D6" s="123"/>
      <c r="E6" s="123"/>
      <c r="F6" s="123"/>
      <c r="G6" s="123"/>
      <c r="H6" s="123"/>
      <c r="I6" s="124"/>
      <c r="J6" s="124"/>
      <c r="K6" s="124"/>
      <c r="L6" s="124"/>
      <c r="M6" s="124"/>
      <c r="N6" s="124"/>
      <c r="O6" s="125"/>
    </row>
    <row r="7" spans="1:15" s="5" customFormat="1" ht="18" x14ac:dyDescent="0.35">
      <c r="A7" s="122"/>
      <c r="B7" s="123"/>
      <c r="C7" s="123"/>
      <c r="D7" s="123"/>
      <c r="E7" s="123"/>
      <c r="F7" s="123"/>
      <c r="G7" s="123"/>
      <c r="H7" s="123"/>
      <c r="I7" s="124"/>
      <c r="J7" s="124"/>
      <c r="K7" s="124"/>
      <c r="L7" s="124"/>
      <c r="M7" s="124"/>
      <c r="N7" s="124"/>
      <c r="O7" s="125"/>
    </row>
    <row r="8" spans="1:15" s="5" customFormat="1" ht="18" x14ac:dyDescent="0.35">
      <c r="A8" s="122" t="s">
        <v>119</v>
      </c>
      <c r="B8" s="123"/>
      <c r="C8" s="123"/>
      <c r="D8" s="123"/>
      <c r="E8" s="123"/>
      <c r="F8" s="123"/>
      <c r="G8" s="123"/>
      <c r="H8" s="123"/>
      <c r="I8" s="124"/>
      <c r="J8" s="124"/>
      <c r="K8" s="124"/>
      <c r="L8" s="124"/>
      <c r="M8" s="124"/>
      <c r="N8" s="124"/>
      <c r="O8" s="125"/>
    </row>
    <row r="9" spans="1:15" s="4" customFormat="1" ht="16.5" x14ac:dyDescent="0.3">
      <c r="A9" s="127" t="s">
        <v>120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</row>
    <row r="10" spans="1:15" s="4" customFormat="1" ht="16.5" x14ac:dyDescent="0.3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</row>
    <row r="11" spans="1:15" s="4" customFormat="1" ht="16.5" x14ac:dyDescent="0.3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</row>
    <row r="12" spans="1:15" s="4" customFormat="1" ht="18" x14ac:dyDescent="0.35">
      <c r="A12" s="130" t="s">
        <v>109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</row>
    <row r="13" spans="1:15" s="4" customFormat="1" ht="18" x14ac:dyDescent="0.35">
      <c r="A13" s="131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/>
    </row>
    <row r="14" spans="1:15" s="4" customFormat="1" ht="16.5" x14ac:dyDescent="0.3">
      <c r="A14" s="132" t="s">
        <v>111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28"/>
      <c r="O14" s="129"/>
    </row>
    <row r="15" spans="1:15" s="4" customFormat="1" ht="16.5" x14ac:dyDescent="0.3">
      <c r="A15" s="132" t="s">
        <v>110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28"/>
      <c r="O15" s="129"/>
    </row>
    <row r="16" spans="1:15" s="4" customFormat="1" ht="16.5" x14ac:dyDescent="0.3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</row>
    <row r="17" spans="1:15" s="4" customFormat="1" ht="18" x14ac:dyDescent="0.35">
      <c r="A17" s="131"/>
      <c r="B17" s="123"/>
      <c r="C17" s="123"/>
      <c r="D17" s="123"/>
      <c r="E17" s="123"/>
      <c r="F17" s="123"/>
      <c r="G17" s="128"/>
      <c r="H17" s="128"/>
      <c r="I17" s="128"/>
      <c r="J17" s="123"/>
      <c r="K17" s="123"/>
      <c r="L17" s="123"/>
      <c r="M17" s="123"/>
      <c r="N17" s="128"/>
      <c r="O17" s="129"/>
    </row>
    <row r="18" spans="1:15" ht="13.5" thickBot="1" x14ac:dyDescent="0.25">
      <c r="A18" s="134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</row>
    <row r="19" spans="1:15" x14ac:dyDescent="0.2">
      <c r="A19" s="134"/>
      <c r="B19" s="135"/>
      <c r="C19" s="135"/>
      <c r="D19" s="135"/>
      <c r="E19" s="135"/>
      <c r="F19" s="135"/>
      <c r="G19" s="215" t="s">
        <v>112</v>
      </c>
      <c r="H19" s="216"/>
      <c r="I19" s="217"/>
      <c r="J19" s="135"/>
      <c r="K19" s="135"/>
      <c r="L19" s="135"/>
      <c r="M19" s="135"/>
      <c r="N19" s="135"/>
      <c r="O19" s="136"/>
    </row>
    <row r="20" spans="1:15" x14ac:dyDescent="0.2">
      <c r="A20" s="134"/>
      <c r="B20" s="135"/>
      <c r="C20" s="135"/>
      <c r="D20" s="135"/>
      <c r="E20" s="135"/>
      <c r="F20" s="135"/>
      <c r="G20" s="218"/>
      <c r="H20" s="219"/>
      <c r="I20" s="220"/>
      <c r="J20" s="135"/>
      <c r="K20" s="135"/>
      <c r="L20" s="135"/>
      <c r="M20" s="135"/>
      <c r="N20" s="135"/>
      <c r="O20" s="136"/>
    </row>
    <row r="21" spans="1:15" ht="13.5" thickBot="1" x14ac:dyDescent="0.25">
      <c r="A21" s="134"/>
      <c r="B21" s="135"/>
      <c r="C21" s="135"/>
      <c r="D21" s="135"/>
      <c r="E21" s="135"/>
      <c r="F21" s="135"/>
      <c r="G21" s="221"/>
      <c r="H21" s="222"/>
      <c r="I21" s="223"/>
      <c r="J21" s="135"/>
      <c r="K21" s="135"/>
      <c r="L21" s="135"/>
      <c r="M21" s="135"/>
      <c r="N21" s="135"/>
      <c r="O21" s="136"/>
    </row>
    <row r="22" spans="1:15" x14ac:dyDescent="0.2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9"/>
    </row>
    <row r="23" spans="1:15" x14ac:dyDescent="0.2">
      <c r="A23" s="105"/>
    </row>
  </sheetData>
  <mergeCells count="2">
    <mergeCell ref="A1:O1"/>
    <mergeCell ref="G19:I21"/>
  </mergeCells>
  <phoneticPr fontId="3" type="noConversion"/>
  <hyperlinks>
    <hyperlink ref="A14" r:id="rId1"/>
    <hyperlink ref="A15" r:id="rId2"/>
  </hyperlinks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25"/>
  <sheetViews>
    <sheetView workbookViewId="0">
      <selection activeCell="H21" sqref="H21"/>
    </sheetView>
  </sheetViews>
  <sheetFormatPr defaultRowHeight="12.75" x14ac:dyDescent="0.2"/>
  <cols>
    <col min="1" max="1" width="9.7109375" style="10" customWidth="1"/>
    <col min="2" max="16384" width="9.140625" style="10"/>
  </cols>
  <sheetData>
    <row r="3" spans="4:11" ht="15" x14ac:dyDescent="0.3">
      <c r="D3" s="40"/>
      <c r="E3" s="40"/>
      <c r="F3" s="40"/>
      <c r="G3" s="40"/>
      <c r="H3" s="40"/>
      <c r="I3" s="40"/>
      <c r="J3" s="40"/>
      <c r="K3" s="40"/>
    </row>
    <row r="4" spans="4:11" ht="13.5" thickBot="1" x14ac:dyDescent="0.25">
      <c r="D4" s="44"/>
      <c r="E4" s="44"/>
      <c r="F4" s="44"/>
      <c r="G4" s="44"/>
      <c r="H4" s="44"/>
      <c r="I4" s="44"/>
      <c r="J4" s="44"/>
      <c r="K4" s="44"/>
    </row>
    <row r="5" spans="4:11" ht="25.5" thickTop="1" x14ac:dyDescent="0.5">
      <c r="D5" s="44"/>
      <c r="E5" s="146" t="s">
        <v>50</v>
      </c>
      <c r="F5" s="147"/>
      <c r="G5" s="147"/>
      <c r="H5" s="147"/>
      <c r="I5" s="147"/>
      <c r="J5" s="147"/>
      <c r="K5" s="148"/>
    </row>
    <row r="6" spans="4:11" ht="21" x14ac:dyDescent="0.45">
      <c r="D6" s="44"/>
      <c r="E6" s="149" t="s">
        <v>66</v>
      </c>
      <c r="F6" s="150"/>
      <c r="G6" s="150"/>
      <c r="H6" s="150"/>
      <c r="I6" s="150"/>
      <c r="J6" s="150"/>
      <c r="K6" s="151"/>
    </row>
    <row r="7" spans="4:11" ht="15" x14ac:dyDescent="0.2">
      <c r="D7" s="44"/>
      <c r="E7" s="152" t="s">
        <v>51</v>
      </c>
      <c r="F7" s="153"/>
      <c r="G7" s="153"/>
      <c r="H7" s="153"/>
      <c r="I7" s="153"/>
      <c r="J7" s="153"/>
      <c r="K7" s="154"/>
    </row>
    <row r="8" spans="4:11" ht="15" x14ac:dyDescent="0.2">
      <c r="D8" s="44"/>
      <c r="E8" s="24"/>
      <c r="F8" s="25"/>
      <c r="G8" s="25"/>
      <c r="H8" s="25"/>
      <c r="I8" s="25"/>
      <c r="J8" s="25"/>
      <c r="K8" s="26"/>
    </row>
    <row r="9" spans="4:11" ht="15" x14ac:dyDescent="0.2">
      <c r="D9" s="44"/>
      <c r="E9" s="24" t="s">
        <v>52</v>
      </c>
      <c r="F9" s="25"/>
      <c r="G9" s="25"/>
      <c r="H9" s="25"/>
      <c r="I9" s="25"/>
      <c r="J9" s="25"/>
      <c r="K9" s="26"/>
    </row>
    <row r="10" spans="4:11" ht="15.75" thickBot="1" x14ac:dyDescent="0.25">
      <c r="D10" s="44"/>
      <c r="E10" s="27" t="s">
        <v>53</v>
      </c>
      <c r="F10" s="28"/>
      <c r="G10" s="28"/>
      <c r="H10" s="28"/>
      <c r="I10" s="28"/>
      <c r="J10" s="28"/>
      <c r="K10" s="29"/>
    </row>
    <row r="11" spans="4:11" ht="21" thickTop="1" x14ac:dyDescent="0.3">
      <c r="D11" s="44"/>
      <c r="E11" s="45"/>
      <c r="F11" s="45"/>
      <c r="G11" s="45"/>
      <c r="H11" s="45"/>
      <c r="I11" s="45"/>
      <c r="J11" s="45"/>
      <c r="K11" s="45"/>
    </row>
    <row r="12" spans="4:11" ht="20.25" x14ac:dyDescent="0.3">
      <c r="D12" s="44"/>
      <c r="E12" s="30" t="s">
        <v>54</v>
      </c>
      <c r="F12" s="30"/>
      <c r="G12" s="30"/>
      <c r="H12" s="30"/>
      <c r="I12" s="30"/>
      <c r="J12" s="30"/>
      <c r="K12" s="30"/>
    </row>
    <row r="13" spans="4:11" ht="20.25" x14ac:dyDescent="0.3">
      <c r="D13" s="44"/>
      <c r="E13" s="35" t="s">
        <v>55</v>
      </c>
      <c r="F13" s="31"/>
      <c r="G13" s="31"/>
      <c r="H13" s="31"/>
      <c r="I13" s="31"/>
      <c r="J13" s="30"/>
      <c r="K13" s="30"/>
    </row>
    <row r="14" spans="4:11" ht="20.25" x14ac:dyDescent="0.3">
      <c r="D14" s="44"/>
      <c r="E14" s="35" t="s">
        <v>56</v>
      </c>
      <c r="F14" s="30"/>
      <c r="G14" s="30"/>
      <c r="H14" s="30"/>
      <c r="I14" s="30"/>
      <c r="J14" s="30"/>
      <c r="K14" s="30"/>
    </row>
    <row r="15" spans="4:11" x14ac:dyDescent="0.2">
      <c r="D15" s="44"/>
      <c r="E15" s="31"/>
      <c r="F15" s="31"/>
      <c r="G15" s="31"/>
      <c r="H15" s="31"/>
      <c r="I15" s="31"/>
      <c r="J15" s="31"/>
      <c r="K15" s="31"/>
    </row>
    <row r="16" spans="4:11" x14ac:dyDescent="0.2">
      <c r="D16" s="44"/>
      <c r="E16" s="31"/>
      <c r="F16" s="31"/>
      <c r="G16" s="31"/>
      <c r="H16" s="31"/>
      <c r="I16" s="31"/>
      <c r="J16" s="31"/>
      <c r="K16" s="31"/>
    </row>
    <row r="17" spans="4:11" ht="15.75" x14ac:dyDescent="0.25">
      <c r="D17" s="44"/>
      <c r="E17" s="35" t="s">
        <v>57</v>
      </c>
      <c r="F17" s="31"/>
      <c r="G17" s="31"/>
      <c r="H17" s="31"/>
      <c r="I17" s="31"/>
      <c r="J17" s="31"/>
      <c r="K17" s="31"/>
    </row>
    <row r="18" spans="4:11" ht="15" x14ac:dyDescent="0.3">
      <c r="D18" s="40"/>
      <c r="E18" s="41"/>
      <c r="F18" s="41"/>
      <c r="G18" s="41"/>
      <c r="H18" s="41"/>
      <c r="I18" s="41"/>
      <c r="J18" s="41"/>
      <c r="K18" s="41"/>
    </row>
    <row r="19" spans="4:11" ht="15" x14ac:dyDescent="0.3">
      <c r="D19" s="40"/>
      <c r="E19" s="40"/>
      <c r="F19" s="40"/>
      <c r="G19" s="40"/>
      <c r="H19" s="40"/>
      <c r="I19" s="40"/>
      <c r="J19" s="40"/>
      <c r="K19" s="40"/>
    </row>
    <row r="20" spans="4:11" ht="15.75" thickBot="1" x14ac:dyDescent="0.35">
      <c r="D20" s="40"/>
      <c r="E20" s="40"/>
      <c r="F20" s="40"/>
      <c r="G20" s="42"/>
      <c r="H20" s="42"/>
      <c r="I20" s="42"/>
      <c r="J20" s="40"/>
      <c r="K20" s="40"/>
    </row>
    <row r="21" spans="4:11" ht="17.25" thickBot="1" x14ac:dyDescent="0.4">
      <c r="D21" s="40"/>
      <c r="E21" s="40"/>
      <c r="F21" s="40"/>
      <c r="G21" s="42"/>
      <c r="H21" s="43" t="s">
        <v>58</v>
      </c>
      <c r="I21" s="42"/>
      <c r="J21" s="40"/>
      <c r="K21" s="40"/>
    </row>
    <row r="22" spans="4:11" ht="15" x14ac:dyDescent="0.3">
      <c r="D22" s="40"/>
      <c r="E22" s="40"/>
      <c r="F22" s="40"/>
      <c r="G22" s="42"/>
      <c r="H22" s="42"/>
      <c r="I22" s="42"/>
      <c r="J22" s="40"/>
      <c r="K22" s="40"/>
    </row>
    <row r="23" spans="4:11" ht="15" x14ac:dyDescent="0.3">
      <c r="D23" s="40"/>
      <c r="E23" s="40"/>
      <c r="F23" s="40"/>
      <c r="G23" s="40"/>
      <c r="H23" s="40"/>
      <c r="I23" s="40"/>
      <c r="J23" s="40"/>
      <c r="K23" s="40"/>
    </row>
    <row r="24" spans="4:11" ht="15" x14ac:dyDescent="0.3">
      <c r="D24" s="40"/>
      <c r="E24" s="40"/>
      <c r="F24" s="40"/>
      <c r="G24" s="40"/>
      <c r="H24" s="40"/>
      <c r="I24" s="40"/>
      <c r="J24" s="40"/>
      <c r="K24" s="40"/>
    </row>
    <row r="25" spans="4:11" ht="15" x14ac:dyDescent="0.3">
      <c r="D25" s="40"/>
      <c r="E25" s="40"/>
      <c r="F25" s="40"/>
      <c r="G25" s="40"/>
      <c r="H25" s="40"/>
      <c r="I25" s="40"/>
      <c r="J25" s="40"/>
      <c r="K25" s="40"/>
    </row>
  </sheetData>
  <sheetProtection selectLockedCells="1"/>
  <mergeCells count="3">
    <mergeCell ref="E5:K5"/>
    <mergeCell ref="E6:K6"/>
    <mergeCell ref="E7:K7"/>
  </mergeCells>
  <phoneticPr fontId="3" type="noConversion"/>
  <hyperlinks>
    <hyperlink ref="H21" r:id="rId1" location="Dados!A1"/>
  </hyperlinks>
  <pageMargins left="0.78740157499999996" right="0.78740157499999996" top="0.984251969" bottom="0.984251969" header="0.49212598499999999" footer="0.49212598499999999"/>
  <pageSetup paperSize="9" orientation="portrait" horizontalDpi="4294967293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L25"/>
  <sheetViews>
    <sheetView workbookViewId="0">
      <selection activeCell="G24" sqref="G24:H25"/>
    </sheetView>
  </sheetViews>
  <sheetFormatPr defaultRowHeight="12.75" x14ac:dyDescent="0.2"/>
  <cols>
    <col min="1" max="1" width="3.28515625" style="10" customWidth="1"/>
    <col min="2" max="2" width="10.7109375" style="10" customWidth="1"/>
    <col min="3" max="3" width="11.140625" style="10" customWidth="1"/>
    <col min="4" max="4" width="9.140625" style="10"/>
    <col min="5" max="5" width="11.7109375" style="10" customWidth="1"/>
    <col min="6" max="6" width="15.28515625" style="10" customWidth="1"/>
    <col min="7" max="16384" width="9.140625" style="10"/>
  </cols>
  <sheetData>
    <row r="6" spans="5:12" ht="13.5" thickBot="1" x14ac:dyDescent="0.25"/>
    <row r="7" spans="5:12" ht="16.5" thickBot="1" x14ac:dyDescent="0.3">
      <c r="E7" s="159" t="s">
        <v>60</v>
      </c>
      <c r="F7" s="160"/>
      <c r="G7" s="160"/>
      <c r="H7" s="160"/>
      <c r="I7" s="160"/>
      <c r="J7" s="160"/>
      <c r="K7" s="161"/>
    </row>
    <row r="8" spans="5:12" ht="15" thickBot="1" x14ac:dyDescent="0.25">
      <c r="E8" s="162"/>
      <c r="F8" s="162"/>
      <c r="G8" s="162"/>
      <c r="H8" s="162"/>
      <c r="I8" s="162"/>
      <c r="J8" s="162"/>
      <c r="K8" s="162"/>
    </row>
    <row r="9" spans="5:12" ht="16.5" thickBot="1" x14ac:dyDescent="0.3">
      <c r="E9" s="35" t="s">
        <v>59</v>
      </c>
      <c r="F9" s="163" t="s">
        <v>113</v>
      </c>
      <c r="G9" s="164"/>
      <c r="H9" s="164"/>
      <c r="I9" s="165"/>
      <c r="J9" s="49"/>
      <c r="K9" s="50"/>
      <c r="L9" s="48"/>
    </row>
    <row r="10" spans="5:12" ht="15.75" x14ac:dyDescent="0.25">
      <c r="E10" s="33"/>
      <c r="F10" s="166" t="str">
        <f>IF(F9="","Por favor digite seu Nome ou Grupo!","Clique abaixo para iniciar!")</f>
        <v>Clique abaixo para iniciar!</v>
      </c>
      <c r="G10" s="166"/>
      <c r="H10" s="166"/>
      <c r="I10" s="166"/>
    </row>
    <row r="11" spans="5:12" ht="15" x14ac:dyDescent="0.2">
      <c r="E11" s="33"/>
      <c r="F11" s="34"/>
      <c r="G11" s="34"/>
      <c r="H11" s="34"/>
      <c r="I11" s="34"/>
    </row>
    <row r="12" spans="5:12" ht="15" x14ac:dyDescent="0.2">
      <c r="F12" s="33"/>
      <c r="G12" s="33"/>
    </row>
    <row r="13" spans="5:12" ht="15.75" x14ac:dyDescent="0.25">
      <c r="E13" s="35"/>
      <c r="F13" s="33"/>
      <c r="G13" s="38"/>
      <c r="H13" s="22"/>
    </row>
    <row r="14" spans="5:12" ht="15" customHeight="1" x14ac:dyDescent="0.25">
      <c r="E14" s="33"/>
      <c r="F14" s="33"/>
      <c r="G14" s="38"/>
      <c r="H14" s="22"/>
    </row>
    <row r="15" spans="5:12" ht="15.75" x14ac:dyDescent="0.25">
      <c r="E15" s="33"/>
      <c r="F15" s="33"/>
      <c r="G15" s="36"/>
      <c r="H15" s="38"/>
    </row>
    <row r="16" spans="5:12" ht="15" x14ac:dyDescent="0.2">
      <c r="E16" s="33"/>
      <c r="H16" s="33"/>
    </row>
    <row r="17" spans="5:8" ht="15" x14ac:dyDescent="0.2">
      <c r="E17" s="33"/>
      <c r="G17" s="37"/>
      <c r="H17" s="33"/>
    </row>
    <row r="23" spans="5:8" ht="13.5" thickBot="1" x14ac:dyDescent="0.25"/>
    <row r="24" spans="5:8" x14ac:dyDescent="0.2">
      <c r="G24" s="155" t="s">
        <v>49</v>
      </c>
      <c r="H24" s="156"/>
    </row>
    <row r="25" spans="5:8" ht="13.5" thickBot="1" x14ac:dyDescent="0.25">
      <c r="G25" s="157"/>
      <c r="H25" s="158"/>
    </row>
  </sheetData>
  <mergeCells count="5">
    <mergeCell ref="G24:H25"/>
    <mergeCell ref="E7:K7"/>
    <mergeCell ref="E8:K8"/>
    <mergeCell ref="F9:I9"/>
    <mergeCell ref="F10:I10"/>
  </mergeCells>
  <phoneticPr fontId="3" type="noConversion"/>
  <hyperlinks>
    <hyperlink ref="G24:H25" location="'1'!A1" display="INICIAR"/>
  </hyperlinks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H26" sqref="H26:I27"/>
    </sheetView>
  </sheetViews>
  <sheetFormatPr defaultRowHeight="12.75" x14ac:dyDescent="0.2"/>
  <cols>
    <col min="1" max="3" width="9.140625" style="10"/>
    <col min="4" max="4" width="4.42578125" style="10" customWidth="1"/>
    <col min="5" max="5" width="12" style="10" customWidth="1"/>
    <col min="6" max="6" width="9.42578125" style="10" customWidth="1"/>
    <col min="7" max="7" width="4.7109375" style="10" customWidth="1"/>
    <col min="8" max="8" width="16.28515625" style="10" customWidth="1"/>
    <col min="9" max="9" width="5" style="10" customWidth="1"/>
    <col min="10" max="14" width="9.140625" style="10"/>
    <col min="15" max="15" width="15" style="10" customWidth="1"/>
    <col min="16" max="16384" width="9.140625" style="10"/>
  </cols>
  <sheetData>
    <row r="1" spans="1:15" ht="13.5" thickTop="1" x14ac:dyDescent="0.2">
      <c r="E1" s="167" t="s">
        <v>66</v>
      </c>
      <c r="F1" s="168"/>
      <c r="G1" s="168"/>
      <c r="H1" s="168"/>
      <c r="I1" s="168"/>
      <c r="J1" s="168"/>
      <c r="K1" s="169"/>
    </row>
    <row r="2" spans="1:15" x14ac:dyDescent="0.2">
      <c r="E2" s="170"/>
      <c r="F2" s="171"/>
      <c r="G2" s="171"/>
      <c r="H2" s="171"/>
      <c r="I2" s="171"/>
      <c r="J2" s="171"/>
      <c r="K2" s="172"/>
    </row>
    <row r="3" spans="1:15" ht="13.5" thickBot="1" x14ac:dyDescent="0.25">
      <c r="E3" s="173"/>
      <c r="F3" s="174"/>
      <c r="G3" s="174"/>
      <c r="H3" s="174"/>
      <c r="I3" s="174"/>
      <c r="J3" s="174"/>
      <c r="K3" s="175"/>
    </row>
    <row r="4" spans="1:15" ht="13.5" thickTop="1" x14ac:dyDescent="0.2"/>
    <row r="5" spans="1:15" ht="16.5" customHeight="1" x14ac:dyDescent="0.2">
      <c r="G5" s="51" t="s">
        <v>62</v>
      </c>
      <c r="H5" s="47" t="str">
        <f>IF(Dados!F9="","",Dados!F9)</f>
        <v>u</v>
      </c>
    </row>
    <row r="6" spans="1:15" ht="19.5" customHeight="1" x14ac:dyDescent="0.2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</row>
    <row r="7" spans="1:15" ht="42.75" customHeight="1" x14ac:dyDescent="0.2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</row>
    <row r="8" spans="1:15" ht="9.75" customHeight="1" x14ac:dyDescent="0.2"/>
    <row r="9" spans="1:15" ht="7.5" customHeight="1" x14ac:dyDescent="0.2"/>
    <row r="12" spans="1:15" ht="19.5" customHeight="1" x14ac:dyDescent="0.45">
      <c r="A12" s="182" t="s">
        <v>63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</row>
    <row r="13" spans="1:15" ht="9" customHeight="1" x14ac:dyDescent="0.2">
      <c r="E13" s="176"/>
      <c r="F13" s="176"/>
      <c r="G13" s="176"/>
      <c r="H13" s="176"/>
      <c r="I13" s="176"/>
      <c r="J13" s="176"/>
      <c r="K13" s="176"/>
    </row>
    <row r="14" spans="1:15" ht="6.75" customHeight="1" x14ac:dyDescent="0.2">
      <c r="E14" s="176"/>
      <c r="F14" s="176"/>
      <c r="G14" s="176"/>
      <c r="H14" s="176"/>
      <c r="I14" s="176"/>
      <c r="J14" s="176"/>
      <c r="K14" s="176"/>
    </row>
    <row r="15" spans="1:15" ht="8.25" customHeight="1" x14ac:dyDescent="0.2">
      <c r="E15" s="176"/>
      <c r="F15" s="176"/>
      <c r="G15" s="176"/>
      <c r="H15" s="176"/>
      <c r="I15" s="176"/>
      <c r="J15" s="176"/>
      <c r="K15" s="176"/>
    </row>
    <row r="16" spans="1:15" ht="9.75" customHeight="1" x14ac:dyDescent="0.2">
      <c r="E16" s="176"/>
      <c r="F16" s="176"/>
      <c r="G16" s="176"/>
      <c r="H16" s="176"/>
      <c r="I16" s="176"/>
      <c r="J16" s="176"/>
      <c r="K16" s="176"/>
    </row>
    <row r="17" spans="5:11" ht="7.5" customHeight="1" x14ac:dyDescent="0.2">
      <c r="E17" s="176"/>
      <c r="F17" s="176"/>
      <c r="G17" s="176"/>
      <c r="H17" s="176"/>
      <c r="I17" s="176"/>
      <c r="J17" s="176"/>
      <c r="K17" s="176"/>
    </row>
    <row r="18" spans="5:11" ht="12.95" customHeight="1" x14ac:dyDescent="0.2">
      <c r="E18" s="176"/>
      <c r="F18" s="176"/>
      <c r="G18" s="176"/>
      <c r="H18" s="176"/>
      <c r="I18" s="176"/>
      <c r="J18" s="176"/>
      <c r="K18" s="176"/>
    </row>
    <row r="19" spans="5:11" ht="12.95" customHeight="1" x14ac:dyDescent="0.2">
      <c r="E19" s="46"/>
      <c r="F19" s="46"/>
      <c r="G19" s="46"/>
      <c r="H19" s="46"/>
      <c r="I19" s="46"/>
      <c r="J19" s="46"/>
      <c r="K19" s="46"/>
    </row>
    <row r="20" spans="5:11" ht="12.75" customHeight="1" x14ac:dyDescent="0.2"/>
    <row r="25" spans="5:11" ht="9" customHeight="1" thickBot="1" x14ac:dyDescent="0.25"/>
    <row r="26" spans="5:11" x14ac:dyDescent="0.2">
      <c r="H26" s="178" t="s">
        <v>58</v>
      </c>
      <c r="I26" s="179"/>
    </row>
    <row r="27" spans="5:11" ht="13.5" thickBot="1" x14ac:dyDescent="0.25">
      <c r="H27" s="180"/>
      <c r="I27" s="181"/>
    </row>
  </sheetData>
  <mergeCells count="10">
    <mergeCell ref="E1:K3"/>
    <mergeCell ref="E13:K13"/>
    <mergeCell ref="E14:K14"/>
    <mergeCell ref="A6:O7"/>
    <mergeCell ref="H26:I27"/>
    <mergeCell ref="A12:O12"/>
    <mergeCell ref="E15:K15"/>
    <mergeCell ref="E16:K16"/>
    <mergeCell ref="E17:K17"/>
    <mergeCell ref="E18:K18"/>
  </mergeCells>
  <phoneticPr fontId="3" type="noConversion"/>
  <hyperlinks>
    <hyperlink ref="H26:I27" location="'2'!A1" display="PRÓXIMA"/>
  </hyperlinks>
  <pageMargins left="0.78740157499999996" right="0.78740157499999996" top="0.984251969" bottom="0.984251969" header="0.49212598499999999" footer="0.49212598499999999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workbookViewId="0">
      <selection activeCell="H20" sqref="H20:I21"/>
    </sheetView>
  </sheetViews>
  <sheetFormatPr defaultRowHeight="16.5" x14ac:dyDescent="0.3"/>
  <cols>
    <col min="1" max="1" width="7.140625" style="4" customWidth="1"/>
    <col min="2" max="2" width="8.5703125" style="4" customWidth="1"/>
    <col min="3" max="3" width="8" style="4" customWidth="1"/>
    <col min="4" max="4" width="7.42578125" style="4" customWidth="1"/>
    <col min="5" max="5" width="21.140625" style="4" customWidth="1"/>
    <col min="6" max="6" width="0.28515625" style="4" customWidth="1"/>
    <col min="7" max="7" width="6.85546875" style="4" customWidth="1"/>
    <col min="8" max="8" width="8.28515625" style="4" customWidth="1"/>
    <col min="9" max="10" width="9.140625" style="4"/>
    <col min="11" max="11" width="15.5703125" style="4" customWidth="1"/>
    <col min="12" max="12" width="16.140625" style="4" customWidth="1"/>
    <col min="13" max="13" width="14.42578125" style="4" customWidth="1"/>
    <col min="14" max="16384" width="9.140625" style="4"/>
  </cols>
  <sheetData>
    <row r="1" spans="1:14" ht="21" customHeight="1" x14ac:dyDescent="0.35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x14ac:dyDescent="0.3">
      <c r="A2" s="183" t="s">
        <v>90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4" x14ac:dyDescent="0.3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4" x14ac:dyDescent="0.3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4" ht="19.5" x14ac:dyDescent="0.4">
      <c r="A5" s="187" t="s">
        <v>11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 ht="19.5" x14ac:dyDescent="0.4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4" x14ac:dyDescent="0.3">
      <c r="A7" s="186" t="s">
        <v>84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spans="1:14" x14ac:dyDescent="0.3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4" ht="17.25" thickBot="1" x14ac:dyDescent="0.35"/>
    <row r="10" spans="1:14" ht="19.5" thickBot="1" x14ac:dyDescent="0.4">
      <c r="A10" s="5"/>
      <c r="B10" s="5" t="s">
        <v>78</v>
      </c>
      <c r="C10" s="32"/>
      <c r="D10" s="73" t="str">
        <f>IF(C10 ="","","    Errado. Tente outra vez!")</f>
        <v/>
      </c>
      <c r="E10" s="73"/>
      <c r="F10" s="73"/>
      <c r="G10" s="73"/>
    </row>
    <row r="11" spans="1:14" ht="19.5" thickBot="1" x14ac:dyDescent="0.4">
      <c r="A11" s="5"/>
      <c r="B11" s="5" t="s">
        <v>79</v>
      </c>
      <c r="C11" s="32"/>
      <c r="D11" s="73" t="str">
        <f>IF(C11 ="","","    Errado. Tente outra vez!")</f>
        <v/>
      </c>
      <c r="E11" s="73"/>
      <c r="F11" s="73"/>
      <c r="G11" s="73"/>
    </row>
    <row r="12" spans="1:14" ht="19.5" thickBot="1" x14ac:dyDescent="0.4">
      <c r="A12" s="5"/>
      <c r="B12" s="5" t="s">
        <v>80</v>
      </c>
      <c r="C12" s="32"/>
      <c r="D12" s="73" t="str">
        <f>IF(C12 ="","","    Errado. Tente outra vez!")</f>
        <v/>
      </c>
      <c r="E12" s="73"/>
      <c r="F12" s="73"/>
      <c r="G12" s="73"/>
    </row>
    <row r="13" spans="1:14" ht="19.5" thickBot="1" x14ac:dyDescent="0.4">
      <c r="A13" s="5"/>
      <c r="B13" s="5" t="s">
        <v>81</v>
      </c>
      <c r="C13" s="32"/>
      <c r="D13" s="73" t="str">
        <f>IF(C13 ="","","    Errado. Tente outra vez!")</f>
        <v/>
      </c>
      <c r="E13" s="73"/>
      <c r="F13" s="73"/>
      <c r="G13" s="73"/>
    </row>
    <row r="14" spans="1:14" ht="19.5" thickBot="1" x14ac:dyDescent="0.4">
      <c r="A14" s="5"/>
      <c r="B14" s="5" t="s">
        <v>82</v>
      </c>
      <c r="C14" s="32"/>
      <c r="D14" s="74" t="str">
        <f>IF(C14 = "x","   Parabéns, você acertou!","")</f>
        <v/>
      </c>
    </row>
    <row r="16" spans="1:14" x14ac:dyDescent="0.3">
      <c r="A16" s="83"/>
      <c r="B16" s="184" t="s">
        <v>6</v>
      </c>
      <c r="C16" s="184"/>
    </row>
    <row r="17" spans="8:9" ht="16.5" customHeight="1" x14ac:dyDescent="0.3"/>
    <row r="19" spans="8:9" ht="17.25" thickBot="1" x14ac:dyDescent="0.35"/>
    <row r="20" spans="8:9" x14ac:dyDescent="0.3">
      <c r="H20" s="178" t="s">
        <v>58</v>
      </c>
      <c r="I20" s="179"/>
    </row>
    <row r="21" spans="8:9" ht="11.25" customHeight="1" thickBot="1" x14ac:dyDescent="0.35">
      <c r="H21" s="180"/>
      <c r="I21" s="181"/>
    </row>
    <row r="40" ht="18" customHeight="1" x14ac:dyDescent="0.3"/>
    <row r="63" ht="16.5" customHeight="1" x14ac:dyDescent="0.3"/>
    <row r="77" spans="1:13" x14ac:dyDescent="0.3">
      <c r="K77" s="67"/>
      <c r="L77" s="67"/>
    </row>
    <row r="78" spans="1:13" x14ac:dyDescent="0.3">
      <c r="E78" s="67"/>
      <c r="F78" s="67"/>
      <c r="K78" s="67"/>
      <c r="L78" s="67"/>
    </row>
    <row r="79" spans="1:13" ht="16.5" customHeight="1" x14ac:dyDescent="0.3">
      <c r="A79" s="66" t="s">
        <v>18</v>
      </c>
      <c r="B79" s="67"/>
      <c r="C79" s="67"/>
      <c r="D79" s="67"/>
      <c r="E79" s="67"/>
      <c r="F79" s="67"/>
      <c r="G79" s="67"/>
      <c r="H79" s="67"/>
      <c r="I79" s="67"/>
      <c r="J79" s="67"/>
      <c r="M79" s="67"/>
    </row>
    <row r="80" spans="1:13" x14ac:dyDescent="0.3">
      <c r="A80" s="67"/>
      <c r="B80" s="67"/>
      <c r="C80" s="67"/>
      <c r="D80" s="67"/>
      <c r="G80" s="67"/>
      <c r="H80" s="67"/>
      <c r="I80" s="67"/>
      <c r="J80" s="67"/>
      <c r="M80" s="67"/>
    </row>
    <row r="82" spans="1:13" ht="18.75" x14ac:dyDescent="0.35">
      <c r="A82" s="16" t="s">
        <v>37</v>
      </c>
      <c r="K82" s="65"/>
      <c r="L82" s="65"/>
    </row>
    <row r="83" spans="1:13" x14ac:dyDescent="0.3">
      <c r="E83" s="65"/>
      <c r="F83" s="65"/>
      <c r="K83" s="65"/>
      <c r="L83" s="65"/>
    </row>
    <row r="84" spans="1:13" ht="16.5" customHeight="1" x14ac:dyDescent="0.3">
      <c r="A84" s="64" t="s">
        <v>38</v>
      </c>
      <c r="B84" s="65"/>
      <c r="C84" s="65"/>
      <c r="D84" s="65"/>
      <c r="E84" s="65"/>
      <c r="F84" s="65"/>
      <c r="G84" s="65"/>
      <c r="H84" s="65"/>
      <c r="I84" s="65"/>
      <c r="J84" s="65"/>
      <c r="M84" s="65"/>
    </row>
    <row r="85" spans="1:13" ht="21.75" customHeight="1" x14ac:dyDescent="0.3">
      <c r="A85" s="65"/>
      <c r="B85" s="65"/>
      <c r="C85" s="65"/>
      <c r="D85" s="65"/>
      <c r="G85" s="65"/>
      <c r="H85" s="65"/>
      <c r="I85" s="65"/>
      <c r="J85" s="65"/>
      <c r="M85" s="65"/>
    </row>
    <row r="87" spans="1:13" ht="18" x14ac:dyDescent="0.35">
      <c r="A87" s="16" t="s">
        <v>19</v>
      </c>
    </row>
    <row r="89" spans="1:13" ht="18" x14ac:dyDescent="0.3">
      <c r="A89" s="17" t="s">
        <v>28</v>
      </c>
    </row>
    <row r="90" spans="1:13" ht="18" x14ac:dyDescent="0.3">
      <c r="A90" s="17" t="s">
        <v>29</v>
      </c>
    </row>
    <row r="91" spans="1:13" ht="18" x14ac:dyDescent="0.3">
      <c r="A91" s="17" t="s">
        <v>30</v>
      </c>
    </row>
    <row r="92" spans="1:13" ht="18" x14ac:dyDescent="0.3">
      <c r="A92" s="17" t="s">
        <v>31</v>
      </c>
    </row>
    <row r="94" spans="1:13" x14ac:dyDescent="0.3">
      <c r="A94" s="17" t="s">
        <v>20</v>
      </c>
      <c r="K94" s="64"/>
      <c r="L94" s="64"/>
    </row>
    <row r="95" spans="1:13" x14ac:dyDescent="0.3">
      <c r="E95" s="64"/>
      <c r="F95" s="64"/>
      <c r="K95" s="64"/>
      <c r="L95" s="64"/>
    </row>
    <row r="96" spans="1:13" ht="16.5" customHeight="1" x14ac:dyDescent="0.3">
      <c r="A96" s="64" t="s">
        <v>21</v>
      </c>
      <c r="B96" s="64"/>
      <c r="C96" s="64"/>
      <c r="D96" s="64"/>
      <c r="E96" s="64"/>
      <c r="F96" s="64"/>
      <c r="G96" s="64"/>
      <c r="H96" s="64"/>
      <c r="I96" s="64"/>
      <c r="J96" s="64"/>
      <c r="M96" s="64"/>
    </row>
    <row r="97" spans="1:13" x14ac:dyDescent="0.3">
      <c r="A97" s="64"/>
      <c r="B97" s="64"/>
      <c r="C97" s="64"/>
      <c r="D97" s="64"/>
      <c r="G97" s="64"/>
      <c r="H97" s="64"/>
      <c r="I97" s="64"/>
      <c r="J97" s="64"/>
      <c r="M97" s="64"/>
    </row>
    <row r="99" spans="1:13" x14ac:dyDescent="0.3">
      <c r="A99" s="17" t="s">
        <v>22</v>
      </c>
    </row>
    <row r="100" spans="1:13" ht="18.75" x14ac:dyDescent="0.4">
      <c r="A100" s="18" t="s">
        <v>32</v>
      </c>
    </row>
    <row r="101" spans="1:13" ht="18" x14ac:dyDescent="0.35">
      <c r="A101" s="17" t="s">
        <v>33</v>
      </c>
    </row>
    <row r="103" spans="1:13" ht="18.75" x14ac:dyDescent="0.4">
      <c r="A103" s="18" t="s">
        <v>34</v>
      </c>
    </row>
    <row r="104" spans="1:13" ht="18" x14ac:dyDescent="0.35">
      <c r="A104" s="17" t="s">
        <v>35</v>
      </c>
    </row>
    <row r="106" spans="1:13" x14ac:dyDescent="0.3">
      <c r="A106" s="17" t="s">
        <v>23</v>
      </c>
    </row>
    <row r="108" spans="1:13" ht="18" x14ac:dyDescent="0.3">
      <c r="A108" s="17" t="s">
        <v>36</v>
      </c>
    </row>
    <row r="110" spans="1:13" ht="17.25" thickBot="1" x14ac:dyDescent="0.35"/>
    <row r="111" spans="1:13" ht="18.75" thickBot="1" x14ac:dyDescent="0.4">
      <c r="B111" s="11" t="s">
        <v>17</v>
      </c>
      <c r="C111" s="11" t="s">
        <v>24</v>
      </c>
    </row>
    <row r="112" spans="1:13" ht="17.25" thickBot="1" x14ac:dyDescent="0.35">
      <c r="B112" s="12">
        <v>-3</v>
      </c>
      <c r="C112" s="19">
        <f>2^B112</f>
        <v>0.125</v>
      </c>
    </row>
    <row r="113" spans="2:3" ht="17.25" thickBot="1" x14ac:dyDescent="0.35">
      <c r="B113" s="12">
        <v>-2</v>
      </c>
      <c r="C113" s="19">
        <f t="shared" ref="C113:C118" si="0">2^B113</f>
        <v>0.25</v>
      </c>
    </row>
    <row r="114" spans="2:3" ht="17.25" thickBot="1" x14ac:dyDescent="0.35">
      <c r="B114" s="12">
        <v>-1</v>
      </c>
      <c r="C114" s="19">
        <f t="shared" si="0"/>
        <v>0.5</v>
      </c>
    </row>
    <row r="115" spans="2:3" ht="17.25" thickBot="1" x14ac:dyDescent="0.35">
      <c r="B115" s="12">
        <v>0</v>
      </c>
      <c r="C115" s="19">
        <f t="shared" si="0"/>
        <v>1</v>
      </c>
    </row>
    <row r="116" spans="2:3" ht="17.25" thickBot="1" x14ac:dyDescent="0.35">
      <c r="B116" s="12">
        <v>1</v>
      </c>
      <c r="C116" s="19">
        <f t="shared" si="0"/>
        <v>2</v>
      </c>
    </row>
    <row r="117" spans="2:3" ht="17.25" thickBot="1" x14ac:dyDescent="0.35">
      <c r="B117" s="12">
        <v>2</v>
      </c>
      <c r="C117" s="19">
        <f t="shared" si="0"/>
        <v>4</v>
      </c>
    </row>
    <row r="118" spans="2:3" ht="17.25" thickBot="1" x14ac:dyDescent="0.35">
      <c r="B118" s="12">
        <v>3</v>
      </c>
      <c r="C118" s="19">
        <f t="shared" si="0"/>
        <v>8</v>
      </c>
    </row>
    <row r="120" spans="2:3" ht="17.25" thickBot="1" x14ac:dyDescent="0.35"/>
    <row r="121" spans="2:3" ht="18.75" thickBot="1" x14ac:dyDescent="0.4">
      <c r="B121" s="11" t="s">
        <v>17</v>
      </c>
      <c r="C121" s="11" t="s">
        <v>25</v>
      </c>
    </row>
    <row r="122" spans="2:3" ht="17.25" thickBot="1" x14ac:dyDescent="0.35">
      <c r="B122" s="12">
        <v>-3</v>
      </c>
      <c r="C122" s="20">
        <f>10^B122</f>
        <v>1E-3</v>
      </c>
    </row>
    <row r="123" spans="2:3" ht="17.25" thickBot="1" x14ac:dyDescent="0.35">
      <c r="B123" s="12">
        <v>-2</v>
      </c>
      <c r="C123" s="19">
        <f t="shared" ref="C123:C128" si="1">10^B123</f>
        <v>0.01</v>
      </c>
    </row>
    <row r="124" spans="2:3" ht="17.25" thickBot="1" x14ac:dyDescent="0.35">
      <c r="B124" s="12">
        <v>-1</v>
      </c>
      <c r="C124" s="19">
        <f t="shared" si="1"/>
        <v>0.1</v>
      </c>
    </row>
    <row r="125" spans="2:3" ht="17.25" thickBot="1" x14ac:dyDescent="0.35">
      <c r="B125" s="12">
        <v>0</v>
      </c>
      <c r="C125" s="19">
        <f t="shared" si="1"/>
        <v>1</v>
      </c>
    </row>
    <row r="126" spans="2:3" ht="17.25" thickBot="1" x14ac:dyDescent="0.35">
      <c r="B126" s="12">
        <v>1</v>
      </c>
      <c r="C126" s="13">
        <f t="shared" si="1"/>
        <v>10</v>
      </c>
    </row>
    <row r="127" spans="2:3" ht="17.25" thickBot="1" x14ac:dyDescent="0.35">
      <c r="B127" s="12">
        <v>2</v>
      </c>
      <c r="C127" s="13">
        <f t="shared" si="1"/>
        <v>100</v>
      </c>
    </row>
    <row r="128" spans="2:3" ht="17.25" thickBot="1" x14ac:dyDescent="0.35">
      <c r="B128" s="12">
        <v>3</v>
      </c>
      <c r="C128" s="13">
        <f t="shared" si="1"/>
        <v>1000</v>
      </c>
    </row>
    <row r="130" spans="2:3" ht="17.25" thickBot="1" x14ac:dyDescent="0.35"/>
    <row r="131" spans="2:3" ht="18.75" thickBot="1" x14ac:dyDescent="0.4">
      <c r="B131" s="11" t="s">
        <v>17</v>
      </c>
      <c r="C131" s="11" t="s">
        <v>26</v>
      </c>
    </row>
    <row r="132" spans="2:3" ht="17.25" thickBot="1" x14ac:dyDescent="0.35">
      <c r="B132" s="12">
        <v>-3</v>
      </c>
      <c r="C132" s="19">
        <f>(1/8)^B132</f>
        <v>512</v>
      </c>
    </row>
    <row r="133" spans="2:3" ht="17.25" thickBot="1" x14ac:dyDescent="0.35">
      <c r="B133" s="12">
        <v>-2</v>
      </c>
      <c r="C133" s="19">
        <f t="shared" ref="C133:C138" si="2">(1/8)^B133</f>
        <v>64</v>
      </c>
    </row>
    <row r="134" spans="2:3" ht="17.25" thickBot="1" x14ac:dyDescent="0.35">
      <c r="B134" s="12">
        <v>-1</v>
      </c>
      <c r="C134" s="19">
        <f t="shared" si="2"/>
        <v>8</v>
      </c>
    </row>
    <row r="135" spans="2:3" ht="17.25" thickBot="1" x14ac:dyDescent="0.35">
      <c r="B135" s="12">
        <v>0</v>
      </c>
      <c r="C135" s="19">
        <f t="shared" si="2"/>
        <v>1</v>
      </c>
    </row>
    <row r="136" spans="2:3" ht="17.25" thickBot="1" x14ac:dyDescent="0.35">
      <c r="B136" s="12">
        <v>1</v>
      </c>
      <c r="C136" s="19">
        <f t="shared" si="2"/>
        <v>0.125</v>
      </c>
    </row>
    <row r="137" spans="2:3" ht="17.25" thickBot="1" x14ac:dyDescent="0.35">
      <c r="B137" s="12">
        <v>2</v>
      </c>
      <c r="C137" s="19">
        <f t="shared" si="2"/>
        <v>1.5625E-2</v>
      </c>
    </row>
    <row r="138" spans="2:3" ht="17.25" thickBot="1" x14ac:dyDescent="0.35">
      <c r="B138" s="12">
        <v>3</v>
      </c>
      <c r="C138" s="19">
        <f t="shared" si="2"/>
        <v>1.953125E-3</v>
      </c>
    </row>
    <row r="140" spans="2:3" ht="17.25" thickBot="1" x14ac:dyDescent="0.35"/>
    <row r="141" spans="2:3" ht="18.75" thickBot="1" x14ac:dyDescent="0.4">
      <c r="B141" s="11" t="s">
        <v>17</v>
      </c>
      <c r="C141" s="11" t="s">
        <v>27</v>
      </c>
    </row>
    <row r="142" spans="2:3" ht="17.25" thickBot="1" x14ac:dyDescent="0.35">
      <c r="B142" s="12">
        <v>-3</v>
      </c>
      <c r="C142" s="19">
        <f>(1/4)^B142</f>
        <v>64</v>
      </c>
    </row>
    <row r="143" spans="2:3" ht="17.25" thickBot="1" x14ac:dyDescent="0.35">
      <c r="B143" s="12">
        <v>-2</v>
      </c>
      <c r="C143" s="19">
        <f t="shared" ref="C143:C148" si="3">(1/4)^B143</f>
        <v>16</v>
      </c>
    </row>
    <row r="144" spans="2:3" ht="17.25" thickBot="1" x14ac:dyDescent="0.35">
      <c r="B144" s="12">
        <v>-1</v>
      </c>
      <c r="C144" s="19">
        <f t="shared" si="3"/>
        <v>4</v>
      </c>
    </row>
    <row r="145" spans="1:3" ht="17.25" thickBot="1" x14ac:dyDescent="0.35">
      <c r="B145" s="12">
        <v>0</v>
      </c>
      <c r="C145" s="19">
        <f t="shared" si="3"/>
        <v>1</v>
      </c>
    </row>
    <row r="146" spans="1:3" ht="17.25" thickBot="1" x14ac:dyDescent="0.35">
      <c r="B146" s="12">
        <v>1</v>
      </c>
      <c r="C146" s="19">
        <f t="shared" si="3"/>
        <v>0.25</v>
      </c>
    </row>
    <row r="147" spans="1:3" ht="17.25" thickBot="1" x14ac:dyDescent="0.35">
      <c r="B147" s="12">
        <v>2</v>
      </c>
      <c r="C147" s="19">
        <f t="shared" si="3"/>
        <v>6.25E-2</v>
      </c>
    </row>
    <row r="148" spans="1:3" ht="17.25" thickBot="1" x14ac:dyDescent="0.35">
      <c r="B148" s="12">
        <v>3</v>
      </c>
      <c r="C148" s="19">
        <f t="shared" si="3"/>
        <v>1.5625E-2</v>
      </c>
    </row>
    <row r="152" spans="1:3" x14ac:dyDescent="0.3">
      <c r="A152" s="15" t="s">
        <v>39</v>
      </c>
    </row>
    <row r="154" spans="1:3" x14ac:dyDescent="0.3">
      <c r="A154" s="14" t="s">
        <v>40</v>
      </c>
    </row>
    <row r="156" spans="1:3" x14ac:dyDescent="0.3">
      <c r="A156" s="21" t="s">
        <v>41</v>
      </c>
    </row>
    <row r="157" spans="1:3" x14ac:dyDescent="0.3">
      <c r="A157" s="21" t="s">
        <v>42</v>
      </c>
    </row>
    <row r="159" spans="1:3" x14ac:dyDescent="0.3">
      <c r="A159" s="14" t="s">
        <v>43</v>
      </c>
    </row>
    <row r="161" spans="1:1" ht="19.5" x14ac:dyDescent="0.3">
      <c r="A161" s="14" t="s">
        <v>44</v>
      </c>
    </row>
  </sheetData>
  <mergeCells count="6">
    <mergeCell ref="A2:M4"/>
    <mergeCell ref="B16:C16"/>
    <mergeCell ref="A1:N1"/>
    <mergeCell ref="H20:I21"/>
    <mergeCell ref="A7:M8"/>
    <mergeCell ref="A5:M5"/>
  </mergeCells>
  <phoneticPr fontId="3" type="noConversion"/>
  <hyperlinks>
    <hyperlink ref="H20:I21" location="'3'!A1" display="PRÓXIMA"/>
    <hyperlink ref="B16:C16" location="'2.1'!A1" display="Resolução:"/>
  </hyperlinks>
  <pageMargins left="0.78740157499999996" right="0.78740157499999996" top="0.984251969" bottom="0.984251969" header="0.49212598499999999" footer="0.49212598499999999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8"/>
  <sheetViews>
    <sheetView workbookViewId="0">
      <selection sqref="A1:N1"/>
    </sheetView>
  </sheetViews>
  <sheetFormatPr defaultRowHeight="16.5" x14ac:dyDescent="0.3"/>
  <cols>
    <col min="1" max="1" width="9.28515625" style="4" customWidth="1"/>
    <col min="2" max="2" width="8.5703125" style="4" customWidth="1"/>
    <col min="3" max="3" width="8" style="4" customWidth="1"/>
    <col min="4" max="4" width="7.42578125" style="4" customWidth="1"/>
    <col min="5" max="5" width="17.5703125" style="4" customWidth="1"/>
    <col min="6" max="6" width="0.28515625" style="4" customWidth="1"/>
    <col min="7" max="7" width="8.42578125" style="4" customWidth="1"/>
    <col min="8" max="8" width="8.28515625" style="4" customWidth="1"/>
    <col min="9" max="10" width="9.140625" style="4"/>
    <col min="11" max="11" width="15.5703125" style="4" customWidth="1"/>
    <col min="12" max="12" width="12.85546875" style="4" customWidth="1"/>
    <col min="13" max="13" width="15.5703125" style="4" customWidth="1"/>
    <col min="14" max="16384" width="9.140625" style="4"/>
  </cols>
  <sheetData>
    <row r="1" spans="1:14" ht="21" customHeight="1" x14ac:dyDescent="0.35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8" x14ac:dyDescent="0.35">
      <c r="A2" s="72" t="s">
        <v>6</v>
      </c>
      <c r="E2" s="118"/>
    </row>
    <row r="4" spans="1:14" s="52" customFormat="1" ht="16.5" customHeight="1" x14ac:dyDescent="0.4">
      <c r="A4" s="188" t="s">
        <v>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4" s="52" customFormat="1" ht="16.5" customHeight="1" x14ac:dyDescent="0.4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4" ht="17.25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16.5" customHeight="1" x14ac:dyDescent="0.3">
      <c r="A7" s="7"/>
      <c r="B7" s="7"/>
      <c r="C7" s="7"/>
      <c r="D7" s="189" t="s">
        <v>10</v>
      </c>
      <c r="E7" s="189" t="s">
        <v>114</v>
      </c>
      <c r="F7" s="1"/>
      <c r="G7" s="191" t="s">
        <v>8</v>
      </c>
      <c r="H7" s="192"/>
      <c r="I7" s="7"/>
      <c r="J7" s="7"/>
      <c r="K7" s="7"/>
      <c r="L7" s="7"/>
      <c r="M7" s="7"/>
    </row>
    <row r="8" spans="1:14" ht="15.75" customHeight="1" thickBot="1" x14ac:dyDescent="0.35">
      <c r="D8" s="190"/>
      <c r="E8" s="190"/>
      <c r="F8" s="2"/>
      <c r="G8" s="193" t="s">
        <v>9</v>
      </c>
      <c r="H8" s="194"/>
    </row>
    <row r="9" spans="1:14" ht="18.75" thickBot="1" x14ac:dyDescent="0.4">
      <c r="B9" s="6"/>
      <c r="C9" s="8"/>
      <c r="D9" s="32">
        <v>0</v>
      </c>
      <c r="E9" s="117">
        <f>IF(D9="","",8*2^D9)</f>
        <v>8</v>
      </c>
      <c r="F9" s="3">
        <f>2^(3+D9)</f>
        <v>8</v>
      </c>
      <c r="G9" s="115">
        <v>2</v>
      </c>
      <c r="H9" s="116">
        <f t="shared" ref="H9:H19" si="0">IF(D9="","",3+$D9)</f>
        <v>3</v>
      </c>
    </row>
    <row r="10" spans="1:14" ht="18.75" thickBot="1" x14ac:dyDescent="0.4">
      <c r="B10" s="6"/>
      <c r="C10" s="9"/>
      <c r="D10" s="32">
        <v>1</v>
      </c>
      <c r="E10" s="117">
        <f t="shared" ref="E10:E19" si="1">IF(D10="","",8*2^D10)</f>
        <v>16</v>
      </c>
      <c r="F10" s="3" t="str">
        <f t="shared" ref="F10:F19" si="2">IF(D10="","","=2^(3+D23)")</f>
        <v>=2^(3+D23)</v>
      </c>
      <c r="G10" s="115">
        <v>2</v>
      </c>
      <c r="H10" s="116">
        <f t="shared" si="0"/>
        <v>4</v>
      </c>
    </row>
    <row r="11" spans="1:14" ht="18.75" thickBot="1" x14ac:dyDescent="0.4">
      <c r="B11" s="6"/>
      <c r="C11" s="9"/>
      <c r="D11" s="32">
        <v>2</v>
      </c>
      <c r="E11" s="117">
        <f t="shared" si="1"/>
        <v>32</v>
      </c>
      <c r="F11" s="3" t="str">
        <f t="shared" si="2"/>
        <v>=2^(3+D23)</v>
      </c>
      <c r="G11" s="115">
        <v>2</v>
      </c>
      <c r="H11" s="116">
        <f t="shared" si="0"/>
        <v>5</v>
      </c>
    </row>
    <row r="12" spans="1:14" ht="18.75" thickBot="1" x14ac:dyDescent="0.4">
      <c r="B12" s="6"/>
      <c r="C12" s="9"/>
      <c r="D12" s="32">
        <v>3</v>
      </c>
      <c r="E12" s="117">
        <f t="shared" si="1"/>
        <v>64</v>
      </c>
      <c r="F12" s="3" t="str">
        <f t="shared" si="2"/>
        <v>=2^(3+D23)</v>
      </c>
      <c r="G12" s="115">
        <v>2</v>
      </c>
      <c r="H12" s="116">
        <f t="shared" si="0"/>
        <v>6</v>
      </c>
    </row>
    <row r="13" spans="1:14" ht="18.75" thickBot="1" x14ac:dyDescent="0.4">
      <c r="B13" s="6"/>
      <c r="C13" s="9"/>
      <c r="D13" s="32">
        <v>4</v>
      </c>
      <c r="E13" s="117">
        <f t="shared" si="1"/>
        <v>128</v>
      </c>
      <c r="F13" s="3" t="str">
        <f t="shared" si="2"/>
        <v>=2^(3+D23)</v>
      </c>
      <c r="G13" s="115">
        <v>2</v>
      </c>
      <c r="H13" s="116">
        <f t="shared" si="0"/>
        <v>7</v>
      </c>
    </row>
    <row r="14" spans="1:14" ht="18.75" thickBot="1" x14ac:dyDescent="0.4">
      <c r="B14" s="6"/>
      <c r="C14" s="9"/>
      <c r="D14" s="32">
        <v>5</v>
      </c>
      <c r="E14" s="117">
        <f t="shared" si="1"/>
        <v>256</v>
      </c>
      <c r="F14" s="3" t="str">
        <f t="shared" si="2"/>
        <v>=2^(3+D23)</v>
      </c>
      <c r="G14" s="115">
        <v>2</v>
      </c>
      <c r="H14" s="116">
        <f t="shared" si="0"/>
        <v>8</v>
      </c>
    </row>
    <row r="15" spans="1:14" ht="18.75" thickBot="1" x14ac:dyDescent="0.4">
      <c r="B15" s="6"/>
      <c r="C15" s="9"/>
      <c r="D15" s="32">
        <v>6</v>
      </c>
      <c r="E15" s="117">
        <f t="shared" si="1"/>
        <v>512</v>
      </c>
      <c r="F15" s="3" t="str">
        <f t="shared" si="2"/>
        <v>=2^(3+D23)</v>
      </c>
      <c r="G15" s="115">
        <v>2</v>
      </c>
      <c r="H15" s="116">
        <f t="shared" si="0"/>
        <v>9</v>
      </c>
    </row>
    <row r="16" spans="1:14" ht="18.75" thickBot="1" x14ac:dyDescent="0.4">
      <c r="B16" s="6"/>
      <c r="C16" s="9"/>
      <c r="D16" s="32">
        <v>7</v>
      </c>
      <c r="E16" s="117">
        <f t="shared" si="1"/>
        <v>1024</v>
      </c>
      <c r="F16" s="3" t="str">
        <f t="shared" si="2"/>
        <v>=2^(3+D23)</v>
      </c>
      <c r="G16" s="115">
        <v>2</v>
      </c>
      <c r="H16" s="116">
        <f t="shared" si="0"/>
        <v>10</v>
      </c>
    </row>
    <row r="17" spans="2:8" ht="18.75" thickBot="1" x14ac:dyDescent="0.4">
      <c r="B17" s="6"/>
      <c r="C17" s="9"/>
      <c r="D17" s="32">
        <v>8</v>
      </c>
      <c r="E17" s="117">
        <f t="shared" si="1"/>
        <v>2048</v>
      </c>
      <c r="F17" s="3" t="str">
        <f t="shared" si="2"/>
        <v>=2^(3+D23)</v>
      </c>
      <c r="G17" s="115">
        <v>2</v>
      </c>
      <c r="H17" s="116">
        <f t="shared" si="0"/>
        <v>11</v>
      </c>
    </row>
    <row r="18" spans="2:8" ht="18.75" thickBot="1" x14ac:dyDescent="0.4">
      <c r="B18" s="6"/>
      <c r="C18" s="9"/>
      <c r="D18" s="32">
        <v>9</v>
      </c>
      <c r="E18" s="117">
        <f t="shared" si="1"/>
        <v>4096</v>
      </c>
      <c r="F18" s="3" t="str">
        <f t="shared" si="2"/>
        <v>=2^(3+D23)</v>
      </c>
      <c r="G18" s="115">
        <v>2</v>
      </c>
      <c r="H18" s="116">
        <f t="shared" si="0"/>
        <v>12</v>
      </c>
    </row>
    <row r="19" spans="2:8" ht="18.75" thickBot="1" x14ac:dyDescent="0.4">
      <c r="B19" s="6"/>
      <c r="C19" s="9"/>
      <c r="D19" s="32">
        <v>10</v>
      </c>
      <c r="E19" s="117">
        <f t="shared" si="1"/>
        <v>8192</v>
      </c>
      <c r="F19" s="3" t="str">
        <f t="shared" si="2"/>
        <v>=2^(3+D23)</v>
      </c>
      <c r="G19" s="115">
        <v>2</v>
      </c>
      <c r="H19" s="116">
        <f t="shared" si="0"/>
        <v>13</v>
      </c>
    </row>
    <row r="20" spans="2:8" ht="17.25" thickBot="1" x14ac:dyDescent="0.35"/>
    <row r="21" spans="2:8" x14ac:dyDescent="0.3">
      <c r="G21" s="178" t="s">
        <v>58</v>
      </c>
      <c r="H21" s="179"/>
    </row>
    <row r="22" spans="2:8" ht="17.25" thickBot="1" x14ac:dyDescent="0.35">
      <c r="G22" s="180"/>
      <c r="H22" s="181"/>
    </row>
    <row r="24" spans="2:8" ht="16.5" customHeight="1" x14ac:dyDescent="0.3"/>
    <row r="47" ht="18" customHeight="1" x14ac:dyDescent="0.3"/>
    <row r="70" ht="16.5" customHeight="1" x14ac:dyDescent="0.3"/>
    <row r="84" spans="1:13" x14ac:dyDescent="0.3">
      <c r="K84" s="67"/>
      <c r="L84" s="67"/>
    </row>
    <row r="85" spans="1:13" x14ac:dyDescent="0.3">
      <c r="K85" s="67"/>
      <c r="L85" s="67"/>
    </row>
    <row r="86" spans="1:13" ht="16.5" customHeight="1" x14ac:dyDescent="0.3">
      <c r="A86" s="66" t="s">
        <v>18</v>
      </c>
      <c r="B86" s="67"/>
      <c r="C86" s="67"/>
      <c r="D86" s="67"/>
      <c r="E86" s="67"/>
      <c r="F86" s="67"/>
      <c r="G86" s="67"/>
      <c r="H86" s="67"/>
      <c r="I86" s="67"/>
      <c r="J86" s="67"/>
      <c r="M86" s="67"/>
    </row>
    <row r="87" spans="1:13" x14ac:dyDescent="0.3">
      <c r="A87" s="67"/>
      <c r="B87" s="67"/>
      <c r="C87" s="67"/>
      <c r="D87" s="67"/>
      <c r="E87" s="67"/>
      <c r="F87" s="67"/>
      <c r="G87" s="67"/>
      <c r="H87" s="67"/>
      <c r="I87" s="67"/>
      <c r="J87" s="67"/>
      <c r="M87" s="67"/>
    </row>
    <row r="89" spans="1:13" ht="18.75" x14ac:dyDescent="0.35">
      <c r="A89" s="16" t="s">
        <v>37</v>
      </c>
      <c r="K89" s="65"/>
      <c r="L89" s="65"/>
    </row>
    <row r="90" spans="1:13" x14ac:dyDescent="0.3">
      <c r="K90" s="65"/>
      <c r="L90" s="65"/>
    </row>
    <row r="91" spans="1:13" ht="16.5" customHeight="1" x14ac:dyDescent="0.3">
      <c r="A91" s="64" t="s">
        <v>38</v>
      </c>
      <c r="B91" s="65"/>
      <c r="C91" s="65"/>
      <c r="D91" s="65"/>
      <c r="E91" s="65"/>
      <c r="F91" s="65"/>
      <c r="G91" s="65"/>
      <c r="H91" s="65"/>
      <c r="I91" s="65"/>
      <c r="J91" s="65"/>
      <c r="M91" s="65"/>
    </row>
    <row r="92" spans="1:13" ht="21.75" customHeight="1" x14ac:dyDescent="0.3">
      <c r="A92" s="65"/>
      <c r="B92" s="65"/>
      <c r="C92" s="65"/>
      <c r="D92" s="65"/>
      <c r="E92" s="65"/>
      <c r="F92" s="65"/>
      <c r="G92" s="65"/>
      <c r="H92" s="65"/>
      <c r="I92" s="65"/>
      <c r="J92" s="65"/>
      <c r="M92" s="65"/>
    </row>
    <row r="94" spans="1:13" ht="18" x14ac:dyDescent="0.35">
      <c r="A94" s="16" t="s">
        <v>19</v>
      </c>
    </row>
    <row r="96" spans="1:13" ht="18" x14ac:dyDescent="0.3">
      <c r="A96" s="17" t="s">
        <v>28</v>
      </c>
    </row>
    <row r="97" spans="1:13" ht="18" x14ac:dyDescent="0.3">
      <c r="A97" s="17" t="s">
        <v>29</v>
      </c>
    </row>
    <row r="98" spans="1:13" ht="18" x14ac:dyDescent="0.3">
      <c r="A98" s="17" t="s">
        <v>30</v>
      </c>
    </row>
    <row r="99" spans="1:13" ht="18" x14ac:dyDescent="0.3">
      <c r="A99" s="17" t="s">
        <v>31</v>
      </c>
    </row>
    <row r="101" spans="1:13" x14ac:dyDescent="0.3">
      <c r="A101" s="17" t="s">
        <v>20</v>
      </c>
      <c r="K101" s="64"/>
      <c r="L101" s="64"/>
    </row>
    <row r="102" spans="1:13" x14ac:dyDescent="0.3">
      <c r="K102" s="64"/>
      <c r="L102" s="64"/>
    </row>
    <row r="103" spans="1:13" ht="16.5" customHeight="1" x14ac:dyDescent="0.3">
      <c r="A103" s="64" t="s">
        <v>67</v>
      </c>
      <c r="B103" s="64"/>
      <c r="C103" s="64"/>
      <c r="D103" s="64"/>
      <c r="E103" s="64"/>
      <c r="F103" s="64"/>
      <c r="G103" s="64"/>
      <c r="H103" s="64"/>
      <c r="I103" s="64"/>
      <c r="J103" s="64"/>
      <c r="M103" s="64"/>
    </row>
    <row r="104" spans="1:13" x14ac:dyDescent="0.3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M104" s="64"/>
    </row>
    <row r="106" spans="1:13" x14ac:dyDescent="0.3">
      <c r="A106" s="17" t="s">
        <v>22</v>
      </c>
    </row>
    <row r="107" spans="1:13" ht="18.75" x14ac:dyDescent="0.4">
      <c r="A107" s="18" t="s">
        <v>32</v>
      </c>
    </row>
    <row r="108" spans="1:13" ht="18" x14ac:dyDescent="0.35">
      <c r="A108" s="17" t="s">
        <v>33</v>
      </c>
    </row>
    <row r="110" spans="1:13" ht="18.75" x14ac:dyDescent="0.4">
      <c r="A110" s="18" t="s">
        <v>34</v>
      </c>
    </row>
    <row r="111" spans="1:13" ht="18" x14ac:dyDescent="0.35">
      <c r="A111" s="17" t="s">
        <v>35</v>
      </c>
    </row>
    <row r="113" spans="1:3" x14ac:dyDescent="0.3">
      <c r="A113" s="17" t="s">
        <v>23</v>
      </c>
    </row>
    <row r="115" spans="1:3" ht="18" x14ac:dyDescent="0.3">
      <c r="A115" s="17" t="s">
        <v>36</v>
      </c>
    </row>
    <row r="117" spans="1:3" ht="17.25" thickBot="1" x14ac:dyDescent="0.35"/>
    <row r="118" spans="1:3" ht="18.75" thickBot="1" x14ac:dyDescent="0.4">
      <c r="B118" s="11" t="s">
        <v>17</v>
      </c>
      <c r="C118" s="11" t="s">
        <v>24</v>
      </c>
    </row>
    <row r="119" spans="1:3" ht="17.25" thickBot="1" x14ac:dyDescent="0.35">
      <c r="B119" s="12">
        <v>-3</v>
      </c>
      <c r="C119" s="19">
        <f t="shared" ref="C119:C125" si="3">2^B119</f>
        <v>0.125</v>
      </c>
    </row>
    <row r="120" spans="1:3" ht="17.25" thickBot="1" x14ac:dyDescent="0.35">
      <c r="B120" s="12">
        <v>-2</v>
      </c>
      <c r="C120" s="19">
        <f t="shared" si="3"/>
        <v>0.25</v>
      </c>
    </row>
    <row r="121" spans="1:3" ht="17.25" thickBot="1" x14ac:dyDescent="0.35">
      <c r="B121" s="12">
        <v>-1</v>
      </c>
      <c r="C121" s="19">
        <f t="shared" si="3"/>
        <v>0.5</v>
      </c>
    </row>
    <row r="122" spans="1:3" ht="17.25" thickBot="1" x14ac:dyDescent="0.35">
      <c r="B122" s="12">
        <v>0</v>
      </c>
      <c r="C122" s="19">
        <f t="shared" si="3"/>
        <v>1</v>
      </c>
    </row>
    <row r="123" spans="1:3" ht="17.25" thickBot="1" x14ac:dyDescent="0.35">
      <c r="B123" s="12">
        <v>1</v>
      </c>
      <c r="C123" s="19">
        <f t="shared" si="3"/>
        <v>2</v>
      </c>
    </row>
    <row r="124" spans="1:3" ht="17.25" thickBot="1" x14ac:dyDescent="0.35">
      <c r="B124" s="12">
        <v>2</v>
      </c>
      <c r="C124" s="19">
        <f t="shared" si="3"/>
        <v>4</v>
      </c>
    </row>
    <row r="125" spans="1:3" ht="17.25" thickBot="1" x14ac:dyDescent="0.35">
      <c r="B125" s="12">
        <v>3</v>
      </c>
      <c r="C125" s="19">
        <f t="shared" si="3"/>
        <v>8</v>
      </c>
    </row>
    <row r="127" spans="1:3" ht="17.25" thickBot="1" x14ac:dyDescent="0.35"/>
    <row r="128" spans="1:3" ht="18.75" thickBot="1" x14ac:dyDescent="0.4">
      <c r="B128" s="11" t="s">
        <v>17</v>
      </c>
      <c r="C128" s="11" t="s">
        <v>25</v>
      </c>
    </row>
    <row r="129" spans="2:3" ht="17.25" thickBot="1" x14ac:dyDescent="0.35">
      <c r="B129" s="12">
        <v>-3</v>
      </c>
      <c r="C129" s="20">
        <f t="shared" ref="C129:C135" si="4">10^B129</f>
        <v>1E-3</v>
      </c>
    </row>
    <row r="130" spans="2:3" ht="17.25" thickBot="1" x14ac:dyDescent="0.35">
      <c r="B130" s="12">
        <v>-2</v>
      </c>
      <c r="C130" s="19">
        <f t="shared" si="4"/>
        <v>0.01</v>
      </c>
    </row>
    <row r="131" spans="2:3" ht="17.25" thickBot="1" x14ac:dyDescent="0.35">
      <c r="B131" s="12">
        <v>-1</v>
      </c>
      <c r="C131" s="19">
        <f t="shared" si="4"/>
        <v>0.1</v>
      </c>
    </row>
    <row r="132" spans="2:3" ht="17.25" thickBot="1" x14ac:dyDescent="0.35">
      <c r="B132" s="12">
        <v>0</v>
      </c>
      <c r="C132" s="19">
        <f t="shared" si="4"/>
        <v>1</v>
      </c>
    </row>
    <row r="133" spans="2:3" ht="17.25" thickBot="1" x14ac:dyDescent="0.35">
      <c r="B133" s="12">
        <v>1</v>
      </c>
      <c r="C133" s="13">
        <f t="shared" si="4"/>
        <v>10</v>
      </c>
    </row>
    <row r="134" spans="2:3" ht="17.25" thickBot="1" x14ac:dyDescent="0.35">
      <c r="B134" s="12">
        <v>2</v>
      </c>
      <c r="C134" s="13">
        <f t="shared" si="4"/>
        <v>100</v>
      </c>
    </row>
    <row r="135" spans="2:3" ht="17.25" thickBot="1" x14ac:dyDescent="0.35">
      <c r="B135" s="12">
        <v>3</v>
      </c>
      <c r="C135" s="13">
        <f t="shared" si="4"/>
        <v>1000</v>
      </c>
    </row>
    <row r="137" spans="2:3" ht="17.25" thickBot="1" x14ac:dyDescent="0.35"/>
    <row r="138" spans="2:3" ht="18.75" thickBot="1" x14ac:dyDescent="0.4">
      <c r="B138" s="11" t="s">
        <v>17</v>
      </c>
      <c r="C138" s="11" t="s">
        <v>26</v>
      </c>
    </row>
    <row r="139" spans="2:3" ht="17.25" thickBot="1" x14ac:dyDescent="0.35">
      <c r="B139" s="12">
        <v>-3</v>
      </c>
      <c r="C139" s="19">
        <f t="shared" ref="C139:C145" si="5">(1/8)^B139</f>
        <v>512</v>
      </c>
    </row>
    <row r="140" spans="2:3" ht="17.25" thickBot="1" x14ac:dyDescent="0.35">
      <c r="B140" s="12">
        <v>-2</v>
      </c>
      <c r="C140" s="19">
        <f t="shared" si="5"/>
        <v>64</v>
      </c>
    </row>
    <row r="141" spans="2:3" ht="17.25" thickBot="1" x14ac:dyDescent="0.35">
      <c r="B141" s="12">
        <v>-1</v>
      </c>
      <c r="C141" s="19">
        <f t="shared" si="5"/>
        <v>8</v>
      </c>
    </row>
    <row r="142" spans="2:3" ht="17.25" thickBot="1" x14ac:dyDescent="0.35">
      <c r="B142" s="12">
        <v>0</v>
      </c>
      <c r="C142" s="19">
        <f t="shared" si="5"/>
        <v>1</v>
      </c>
    </row>
    <row r="143" spans="2:3" ht="17.25" thickBot="1" x14ac:dyDescent="0.35">
      <c r="B143" s="12">
        <v>1</v>
      </c>
      <c r="C143" s="19">
        <f t="shared" si="5"/>
        <v>0.125</v>
      </c>
    </row>
    <row r="144" spans="2:3" ht="17.25" thickBot="1" x14ac:dyDescent="0.35">
      <c r="B144" s="12">
        <v>2</v>
      </c>
      <c r="C144" s="19">
        <f t="shared" si="5"/>
        <v>1.5625E-2</v>
      </c>
    </row>
    <row r="145" spans="1:3" ht="17.25" thickBot="1" x14ac:dyDescent="0.35">
      <c r="B145" s="12">
        <v>3</v>
      </c>
      <c r="C145" s="19">
        <f t="shared" si="5"/>
        <v>1.953125E-3</v>
      </c>
    </row>
    <row r="147" spans="1:3" ht="17.25" thickBot="1" x14ac:dyDescent="0.35"/>
    <row r="148" spans="1:3" ht="18.75" thickBot="1" x14ac:dyDescent="0.4">
      <c r="B148" s="11" t="s">
        <v>17</v>
      </c>
      <c r="C148" s="11" t="s">
        <v>27</v>
      </c>
    </row>
    <row r="149" spans="1:3" ht="17.25" thickBot="1" x14ac:dyDescent="0.35">
      <c r="B149" s="12">
        <v>-3</v>
      </c>
      <c r="C149" s="19">
        <f t="shared" ref="C149:C155" si="6">(1/4)^B149</f>
        <v>64</v>
      </c>
    </row>
    <row r="150" spans="1:3" ht="17.25" thickBot="1" x14ac:dyDescent="0.35">
      <c r="B150" s="12">
        <v>-2</v>
      </c>
      <c r="C150" s="19">
        <f t="shared" si="6"/>
        <v>16</v>
      </c>
    </row>
    <row r="151" spans="1:3" ht="17.25" thickBot="1" x14ac:dyDescent="0.35">
      <c r="B151" s="12">
        <v>-1</v>
      </c>
      <c r="C151" s="19">
        <f t="shared" si="6"/>
        <v>4</v>
      </c>
    </row>
    <row r="152" spans="1:3" ht="17.25" thickBot="1" x14ac:dyDescent="0.35">
      <c r="B152" s="12">
        <v>0</v>
      </c>
      <c r="C152" s="19">
        <f t="shared" si="6"/>
        <v>1</v>
      </c>
    </row>
    <row r="153" spans="1:3" ht="17.25" thickBot="1" x14ac:dyDescent="0.35">
      <c r="B153" s="12">
        <v>1</v>
      </c>
      <c r="C153" s="19">
        <f t="shared" si="6"/>
        <v>0.25</v>
      </c>
    </row>
    <row r="154" spans="1:3" ht="17.25" thickBot="1" x14ac:dyDescent="0.35">
      <c r="B154" s="12">
        <v>2</v>
      </c>
      <c r="C154" s="19">
        <f t="shared" si="6"/>
        <v>6.25E-2</v>
      </c>
    </row>
    <row r="155" spans="1:3" ht="17.25" thickBot="1" x14ac:dyDescent="0.35">
      <c r="B155" s="12">
        <v>3</v>
      </c>
      <c r="C155" s="19">
        <f t="shared" si="6"/>
        <v>1.5625E-2</v>
      </c>
    </row>
    <row r="159" spans="1:3" x14ac:dyDescent="0.3">
      <c r="A159" s="15" t="s">
        <v>39</v>
      </c>
    </row>
    <row r="161" spans="1:1" x14ac:dyDescent="0.3">
      <c r="A161" s="14" t="s">
        <v>40</v>
      </c>
    </row>
    <row r="163" spans="1:1" x14ac:dyDescent="0.3">
      <c r="A163" s="21" t="s">
        <v>41</v>
      </c>
    </row>
    <row r="164" spans="1:1" x14ac:dyDescent="0.3">
      <c r="A164" s="21" t="s">
        <v>42</v>
      </c>
    </row>
    <row r="166" spans="1:1" x14ac:dyDescent="0.3">
      <c r="A166" s="14" t="s">
        <v>43</v>
      </c>
    </row>
    <row r="168" spans="1:1" ht="19.5" x14ac:dyDescent="0.3">
      <c r="A168" s="14" t="s">
        <v>44</v>
      </c>
    </row>
  </sheetData>
  <mergeCells count="7">
    <mergeCell ref="G21:H22"/>
    <mergeCell ref="A1:N1"/>
    <mergeCell ref="A4:M5"/>
    <mergeCell ref="D7:D8"/>
    <mergeCell ref="E7:E8"/>
    <mergeCell ref="G7:H7"/>
    <mergeCell ref="G8:H8"/>
  </mergeCells>
  <phoneticPr fontId="3" type="noConversion"/>
  <hyperlinks>
    <hyperlink ref="G21:H22" location="'3'!A1" display="PRÓXIMA"/>
  </hyperlinks>
  <pageMargins left="0.78740157499999996" right="0.78740157499999996" top="0.984251969" bottom="0.984251969" header="0.49212598499999999" footer="0.49212598499999999"/>
  <pageSetup paperSize="9" orientation="portrait" horizontalDpi="4294967293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Lambda" shapeId="9223" r:id="rId4">
          <objectPr defaultSize="0" autoPict="0" r:id="rId5">
            <anchor moveWithCells="1">
              <from>
                <xdr:col>8</xdr:col>
                <xdr:colOff>276225</xdr:colOff>
                <xdr:row>6</xdr:row>
                <xdr:rowOff>9525</xdr:rowOff>
              </from>
              <to>
                <xdr:col>13</xdr:col>
                <xdr:colOff>142875</xdr:colOff>
                <xdr:row>8</xdr:row>
                <xdr:rowOff>142875</xdr:rowOff>
              </to>
            </anchor>
          </objectPr>
        </oleObject>
      </mc:Choice>
      <mc:Fallback>
        <oleObject progId="Equation.Lambda" shapeId="922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G23" sqref="G23:H24"/>
    </sheetView>
  </sheetViews>
  <sheetFormatPr defaultRowHeight="12.75" x14ac:dyDescent="0.2"/>
  <cols>
    <col min="1" max="1" width="8" style="53" customWidth="1"/>
    <col min="2" max="2" width="18" style="53" customWidth="1"/>
    <col min="3" max="3" width="8.5703125" style="53" customWidth="1"/>
    <col min="4" max="5" width="9.140625" style="53"/>
    <col min="6" max="6" width="5.140625" style="53" customWidth="1"/>
    <col min="7" max="13" width="9.140625" style="53"/>
    <col min="14" max="14" width="17.140625" style="53" customWidth="1"/>
    <col min="15" max="15" width="7.85546875" style="53" customWidth="1"/>
    <col min="16" max="16384" width="9.140625" style="53"/>
  </cols>
  <sheetData>
    <row r="1" spans="1:15" ht="22.5" customHeight="1" x14ac:dyDescent="0.35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84"/>
    </row>
    <row r="2" spans="1:15" ht="21.75" customHeight="1" x14ac:dyDescent="0.2">
      <c r="A2" s="195" t="s">
        <v>115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85"/>
    </row>
    <row r="3" spans="1:15" ht="12.75" customHeight="1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85"/>
    </row>
    <row r="4" spans="1:15" ht="18" customHeight="1" x14ac:dyDescent="0.2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85"/>
    </row>
    <row r="5" spans="1:15" customFormat="1" ht="15" customHeight="1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85"/>
    </row>
    <row r="6" spans="1:15" ht="12.75" customHeight="1" x14ac:dyDescent="0.2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85"/>
    </row>
    <row r="8" spans="1:15" ht="12.75" customHeight="1" x14ac:dyDescent="0.2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</row>
    <row r="9" spans="1:15" ht="12.75" customHeight="1" x14ac:dyDescent="0.2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ht="13.5" thickBot="1" x14ac:dyDescent="0.25"/>
    <row r="11" spans="1:15" ht="18.75" thickBot="1" x14ac:dyDescent="0.4">
      <c r="A11" s="76" t="s">
        <v>1</v>
      </c>
      <c r="B11" s="81" t="s">
        <v>72</v>
      </c>
      <c r="C11" s="32"/>
      <c r="D11" s="78" t="str">
        <f>IF(C11 = "x","   Parabéns, você acertou!","")</f>
        <v/>
      </c>
      <c r="E11" s="4"/>
    </row>
    <row r="12" spans="1:15" ht="18.75" thickBot="1" x14ac:dyDescent="0.4">
      <c r="A12" s="76" t="s">
        <v>2</v>
      </c>
      <c r="B12" s="81" t="s">
        <v>71</v>
      </c>
      <c r="C12" s="32"/>
      <c r="D12" s="77" t="str">
        <f>IF(C12 ="","","    Errado. Tente outra vez!")</f>
        <v/>
      </c>
      <c r="E12" s="4"/>
    </row>
    <row r="13" spans="1:15" ht="18.75" thickBot="1" x14ac:dyDescent="0.4">
      <c r="A13" s="76" t="s">
        <v>3</v>
      </c>
      <c r="B13" s="81" t="s">
        <v>70</v>
      </c>
      <c r="C13" s="32"/>
      <c r="D13" s="77" t="str">
        <f>IF(C13 ="","","    Errado. Tente outra vez!")</f>
        <v/>
      </c>
      <c r="E13" s="4"/>
    </row>
    <row r="14" spans="1:15" ht="18.75" thickBot="1" x14ac:dyDescent="0.4">
      <c r="A14" s="76" t="s">
        <v>4</v>
      </c>
      <c r="B14" s="81" t="s">
        <v>69</v>
      </c>
      <c r="C14" s="32"/>
      <c r="D14" s="77" t="str">
        <f>IF(C14 ="","","    Errado. Tente outra vez!")</f>
        <v/>
      </c>
      <c r="E14" s="4"/>
    </row>
    <row r="15" spans="1:15" ht="18.75" thickBot="1" x14ac:dyDescent="0.4">
      <c r="A15" s="76" t="s">
        <v>5</v>
      </c>
      <c r="B15" s="81" t="s">
        <v>68</v>
      </c>
      <c r="C15" s="32"/>
      <c r="D15" s="77" t="str">
        <f>IF(C15 ="","","    Errado. Tente outra vez!")</f>
        <v/>
      </c>
      <c r="E15" s="4"/>
    </row>
    <row r="16" spans="1:15" ht="16.5" x14ac:dyDescent="0.3">
      <c r="B16" s="4"/>
    </row>
    <row r="20" spans="1:15" x14ac:dyDescent="0.2">
      <c r="A20" s="184" t="s">
        <v>73</v>
      </c>
      <c r="B20" s="184"/>
    </row>
    <row r="22" spans="1:15" ht="13.5" thickBot="1" x14ac:dyDescent="0.25"/>
    <row r="23" spans="1:15" x14ac:dyDescent="0.2">
      <c r="G23" s="178" t="s">
        <v>58</v>
      </c>
      <c r="H23" s="179"/>
    </row>
    <row r="24" spans="1:15" ht="13.5" thickBot="1" x14ac:dyDescent="0.25">
      <c r="G24" s="180"/>
      <c r="H24" s="181"/>
    </row>
    <row r="29" spans="1:15" ht="12.75" customHeight="1" x14ac:dyDescent="0.2">
      <c r="F29" s="10"/>
      <c r="G29" s="10"/>
    </row>
    <row r="30" spans="1:15" x14ac:dyDescent="0.2">
      <c r="F30" s="10"/>
      <c r="G30" s="10"/>
    </row>
    <row r="31" spans="1:15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2">
      <c r="A32" s="10"/>
      <c r="B32" s="10"/>
      <c r="C32" s="10"/>
      <c r="D32" s="10"/>
      <c r="E32" s="10"/>
      <c r="F32" s="75"/>
      <c r="G32" s="75"/>
      <c r="H32" s="10"/>
      <c r="I32" s="10"/>
      <c r="J32" s="10"/>
      <c r="K32" s="10"/>
      <c r="L32" s="10"/>
      <c r="M32" s="10"/>
      <c r="N32" s="10"/>
      <c r="O32" s="10"/>
    </row>
    <row r="33" spans="1:15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">
      <c r="A34" s="10"/>
      <c r="B34" s="10"/>
      <c r="C34" s="10"/>
      <c r="D34" s="10"/>
      <c r="E34" s="10"/>
      <c r="H34" s="75"/>
      <c r="I34" s="75"/>
      <c r="J34" s="75"/>
      <c r="K34" s="75"/>
      <c r="L34" s="10"/>
      <c r="M34" s="10"/>
      <c r="N34" s="10"/>
      <c r="O34" s="10"/>
    </row>
    <row r="35" spans="1:15" x14ac:dyDescent="0.2">
      <c r="A35" s="10"/>
      <c r="B35" s="10"/>
      <c r="C35" s="10"/>
      <c r="D35" s="10"/>
      <c r="E35" s="10"/>
      <c r="H35" s="10"/>
      <c r="I35" s="10"/>
      <c r="J35" s="10"/>
      <c r="K35" s="10"/>
      <c r="L35" s="10"/>
      <c r="M35" s="10"/>
      <c r="N35" s="10"/>
      <c r="O35" s="10"/>
    </row>
  </sheetData>
  <mergeCells count="5">
    <mergeCell ref="G23:H24"/>
    <mergeCell ref="A1:N1"/>
    <mergeCell ref="A2:N6"/>
    <mergeCell ref="A20:B20"/>
    <mergeCell ref="A8:O9"/>
  </mergeCells>
  <phoneticPr fontId="3" type="noConversion"/>
  <hyperlinks>
    <hyperlink ref="G23:H24" location="'4'!A1" display="PRÓXIMA"/>
    <hyperlink ref="A20:B20" location="'3.1'!A1" display="Resolução"/>
  </hyperlinks>
  <pageMargins left="0.78740157499999996" right="0.78740157499999996" top="0.984251969" bottom="0.984251969" header="0.49212598499999999" footer="0.49212598499999999"/>
  <pageSetup paperSize="9" scale="62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E23" sqref="E23"/>
    </sheetView>
  </sheetViews>
  <sheetFormatPr defaultRowHeight="12.75" x14ac:dyDescent="0.2"/>
  <cols>
    <col min="1" max="1" width="14.28515625" style="75" customWidth="1"/>
    <col min="2" max="2" width="6.85546875" style="75" customWidth="1"/>
    <col min="3" max="3" width="9.28515625" style="75" customWidth="1"/>
    <col min="4" max="10" width="9.140625" style="75"/>
    <col min="11" max="11" width="9.5703125" style="75" customWidth="1"/>
    <col min="12" max="12" width="10.7109375" style="75" customWidth="1"/>
    <col min="13" max="13" width="11.7109375" style="75" customWidth="1"/>
    <col min="14" max="14" width="12.140625" style="75" customWidth="1"/>
    <col min="15" max="15" width="7.85546875" style="75" customWidth="1"/>
    <col min="16" max="16384" width="9.140625" style="75"/>
  </cols>
  <sheetData>
    <row r="1" spans="1:15" ht="21" customHeight="1" x14ac:dyDescent="0.35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84"/>
    </row>
    <row r="2" spans="1:15" ht="18" x14ac:dyDescent="0.35">
      <c r="A2" s="5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16.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s="54" customFormat="1" ht="19.5" customHeight="1" x14ac:dyDescent="0.2">
      <c r="A4" s="196" t="s">
        <v>75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5" s="54" customFormat="1" ht="20.25" customHeight="1" x14ac:dyDescent="0.2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5" s="54" customFormat="1" ht="20.2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5" s="54" customFormat="1" ht="20.25" customHeight="1" x14ac:dyDescent="0.35">
      <c r="A7" s="63" t="s">
        <v>74</v>
      </c>
      <c r="B7" s="62"/>
      <c r="C7" s="62"/>
      <c r="D7" s="62"/>
      <c r="F7" s="56"/>
      <c r="G7" s="56"/>
      <c r="H7" s="56"/>
      <c r="I7" s="56"/>
      <c r="J7" s="56"/>
      <c r="K7" s="56"/>
      <c r="L7" s="56"/>
      <c r="M7" s="56"/>
      <c r="N7" s="56"/>
    </row>
    <row r="8" spans="1:15" s="54" customFormat="1" ht="20.25" customHeight="1" thickBot="1" x14ac:dyDescent="0.4">
      <c r="A8" s="63"/>
      <c r="B8" s="62"/>
      <c r="C8" s="62"/>
      <c r="D8" s="62"/>
      <c r="F8" s="56"/>
      <c r="G8" s="56"/>
      <c r="H8" s="56"/>
      <c r="I8" s="56"/>
      <c r="J8" s="56"/>
      <c r="K8" s="56"/>
      <c r="L8" s="56"/>
      <c r="M8" s="56"/>
      <c r="N8" s="56"/>
    </row>
    <row r="9" spans="1:15" ht="18.75" thickBot="1" x14ac:dyDescent="0.4">
      <c r="B9" s="113" t="s">
        <v>7</v>
      </c>
      <c r="C9" s="113" t="s">
        <v>12</v>
      </c>
      <c r="D9" s="4"/>
      <c r="E9" s="4"/>
      <c r="F9" s="4"/>
      <c r="K9" s="4"/>
      <c r="L9" s="4"/>
      <c r="M9" s="4"/>
    </row>
    <row r="10" spans="1:15" ht="18.75" thickBot="1" x14ac:dyDescent="0.4">
      <c r="A10" s="79" t="str">
        <f>IF(B10="","comece com zero","")</f>
        <v/>
      </c>
      <c r="B10" s="32">
        <v>0</v>
      </c>
      <c r="C10" s="114">
        <f>IF(B10="","",2048*2^((-0.5)*B10))</f>
        <v>2048</v>
      </c>
      <c r="D10" s="197" t="str">
        <f>IF(B10&lt;&gt;0,"Comece com 0 (zero)!","")</f>
        <v/>
      </c>
      <c r="E10" s="198"/>
      <c r="F10" s="4"/>
      <c r="G10" s="4"/>
      <c r="H10" s="55"/>
      <c r="I10" s="4"/>
      <c r="J10" s="4"/>
      <c r="K10" s="4"/>
      <c r="L10" s="4"/>
      <c r="M10" s="4"/>
    </row>
    <row r="11" spans="1:15" ht="18.75" thickBot="1" x14ac:dyDescent="0.4">
      <c r="A11" s="57"/>
      <c r="B11" s="32">
        <v>1</v>
      </c>
      <c r="C11" s="114">
        <f>IF(B11="","",2048*2^((-0.5)*B11))</f>
        <v>1448.1546878700492</v>
      </c>
      <c r="D11" s="9"/>
      <c r="E11" s="6"/>
      <c r="J11" s="4"/>
      <c r="K11" s="4"/>
      <c r="L11" s="4"/>
      <c r="M11" s="4"/>
    </row>
    <row r="12" spans="1:15" ht="18.75" thickBot="1" x14ac:dyDescent="0.4">
      <c r="A12" s="57"/>
      <c r="B12" s="32">
        <v>2</v>
      </c>
      <c r="C12" s="114">
        <f>IF(B12="","",2048*2^((-0.5)*B12))</f>
        <v>1024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ht="18.75" thickBot="1" x14ac:dyDescent="0.4">
      <c r="A13" s="57"/>
      <c r="B13" s="32">
        <v>3</v>
      </c>
      <c r="C13" s="114">
        <f>IF(B13="","",2048*2^((-0.5)*B13))</f>
        <v>724.07734393502471</v>
      </c>
      <c r="D13" s="4"/>
      <c r="E13" s="4"/>
      <c r="F13" s="4"/>
      <c r="G13" s="4"/>
      <c r="H13" s="4"/>
      <c r="I13" s="4"/>
      <c r="J13" s="4"/>
      <c r="K13" s="4"/>
    </row>
    <row r="14" spans="1:15" ht="18.75" thickBot="1" x14ac:dyDescent="0.4">
      <c r="A14" s="57"/>
      <c r="B14" s="32">
        <v>4</v>
      </c>
      <c r="C14" s="114">
        <f>IF(B14="","",2048*2^((-0.5)*B14))</f>
        <v>512</v>
      </c>
      <c r="D14" s="74" t="str">
        <f>IF(C14="","","Para a = 4, Q = 512")</f>
        <v>Para a = 4, Q = 512</v>
      </c>
      <c r="E14" s="4"/>
      <c r="F14" s="4"/>
      <c r="G14" s="4"/>
      <c r="H14" s="4"/>
      <c r="I14" s="4"/>
      <c r="J14" s="4"/>
      <c r="K14" s="4"/>
      <c r="L14" s="4"/>
      <c r="M14" s="4"/>
    </row>
    <row r="21" spans="7:8" ht="13.5" thickBot="1" x14ac:dyDescent="0.25"/>
    <row r="22" spans="7:8" x14ac:dyDescent="0.2">
      <c r="G22" s="178" t="s">
        <v>58</v>
      </c>
      <c r="H22" s="179"/>
    </row>
    <row r="23" spans="7:8" ht="13.5" thickBot="1" x14ac:dyDescent="0.25">
      <c r="G23" s="180"/>
      <c r="H23" s="181"/>
    </row>
  </sheetData>
  <mergeCells count="4">
    <mergeCell ref="G22:H23"/>
    <mergeCell ref="A4:N5"/>
    <mergeCell ref="D10:E10"/>
    <mergeCell ref="A1:N1"/>
  </mergeCells>
  <phoneticPr fontId="3" type="noConversion"/>
  <hyperlinks>
    <hyperlink ref="G22:H23" location="'4'!A1" display="PRÓXIMA"/>
  </hyperlinks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F18" sqref="F18:G19"/>
    </sheetView>
  </sheetViews>
  <sheetFormatPr defaultRowHeight="15" x14ac:dyDescent="0.2"/>
  <cols>
    <col min="1" max="1" width="7" style="54" customWidth="1"/>
    <col min="2" max="2" width="15.140625" style="54" customWidth="1"/>
    <col min="3" max="3" width="7.28515625" style="54" customWidth="1"/>
    <col min="4" max="4" width="13.140625" style="54" customWidth="1"/>
    <col min="5" max="5" width="10.85546875" style="54" customWidth="1"/>
    <col min="6" max="6" width="9.5703125" style="54" customWidth="1"/>
    <col min="7" max="7" width="8" style="54" customWidth="1"/>
    <col min="8" max="8" width="9.42578125" style="54" customWidth="1"/>
    <col min="9" max="10" width="9.140625" style="54"/>
    <col min="11" max="11" width="8.42578125" style="54" customWidth="1"/>
    <col min="12" max="12" width="11.7109375" style="54" customWidth="1"/>
    <col min="13" max="13" width="10.5703125" style="54" customWidth="1"/>
    <col min="14" max="16384" width="9.140625" style="54"/>
  </cols>
  <sheetData>
    <row r="1" spans="1:14" ht="18" x14ac:dyDescent="0.35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52" customFormat="1" ht="19.5" x14ac:dyDescent="0.4">
      <c r="A2" s="59" t="s">
        <v>64</v>
      </c>
    </row>
    <row r="3" spans="1:14" s="58" customFormat="1" ht="19.5" x14ac:dyDescent="0.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4" s="58" customFormat="1" ht="19.5" x14ac:dyDescent="0.4">
      <c r="A4" s="59" t="s">
        <v>11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4" s="58" customFormat="1" ht="19.5" x14ac:dyDescent="0.4">
      <c r="A5" s="60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s="58" customFormat="1" ht="19.5" x14ac:dyDescent="0.4">
      <c r="A6" s="199" t="s">
        <v>94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spans="1:14" s="58" customFormat="1" ht="19.5" x14ac:dyDescent="0.4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</row>
    <row r="8" spans="1:14" s="58" customFormat="1" ht="19.5" x14ac:dyDescent="0.4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4" s="52" customFormat="1" ht="19.5" x14ac:dyDescent="0.4">
      <c r="A9" s="200" t="s">
        <v>77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</row>
    <row r="10" spans="1:14" s="52" customFormat="1" ht="19.5" x14ac:dyDescent="0.4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</row>
    <row r="11" spans="1:14" s="52" customFormat="1" ht="20.25" thickBot="1" x14ac:dyDescent="0.45">
      <c r="B11" s="70"/>
    </row>
    <row r="12" spans="1:14" s="52" customFormat="1" ht="20.25" thickBot="1" x14ac:dyDescent="0.45">
      <c r="A12" s="9" t="s">
        <v>1</v>
      </c>
      <c r="B12" s="82">
        <v>15800</v>
      </c>
      <c r="C12" s="32"/>
      <c r="D12" s="73" t="str">
        <f>IF(C12 ="","","    Errado. Tente outra vez!")</f>
        <v/>
      </c>
    </row>
    <row r="13" spans="1:14" s="52" customFormat="1" ht="20.25" thickBot="1" x14ac:dyDescent="0.45">
      <c r="A13" s="9" t="s">
        <v>2</v>
      </c>
      <c r="B13" s="82">
        <v>14800</v>
      </c>
      <c r="C13" s="32"/>
      <c r="D13" s="73" t="str">
        <f>IF(C13 ="","","    Errado. Tente outra vez!")</f>
        <v/>
      </c>
    </row>
    <row r="14" spans="1:14" s="52" customFormat="1" ht="20.25" thickBot="1" x14ac:dyDescent="0.45">
      <c r="A14" s="9" t="s">
        <v>3</v>
      </c>
      <c r="B14" s="82">
        <v>4800</v>
      </c>
      <c r="C14" s="32"/>
      <c r="D14" s="73" t="str">
        <f>IF(C14 ="","","    Errado. Tente outra vez!")</f>
        <v/>
      </c>
    </row>
    <row r="15" spans="1:14" s="52" customFormat="1" ht="20.25" thickBot="1" x14ac:dyDescent="0.45">
      <c r="A15" s="9" t="s">
        <v>4</v>
      </c>
      <c r="B15" s="82">
        <v>15735.2</v>
      </c>
      <c r="C15" s="32"/>
      <c r="D15" s="74" t="str">
        <f>IF(C15 = "x","   Parabéns, você acertou!","")</f>
        <v/>
      </c>
    </row>
    <row r="16" spans="1:14" s="52" customFormat="1" ht="20.25" thickBot="1" x14ac:dyDescent="0.45">
      <c r="A16" s="9" t="s">
        <v>5</v>
      </c>
      <c r="B16" s="82">
        <v>16735.2</v>
      </c>
      <c r="C16" s="32"/>
      <c r="D16" s="73" t="str">
        <f>IF(C16 ="","","    Errado. Tente outra vez!")</f>
        <v/>
      </c>
    </row>
    <row r="17" spans="1:7" s="52" customFormat="1" ht="20.25" thickBot="1" x14ac:dyDescent="0.45">
      <c r="A17" s="60"/>
    </row>
    <row r="18" spans="1:7" s="52" customFormat="1" ht="14.25" customHeight="1" x14ac:dyDescent="0.4">
      <c r="F18" s="178" t="s">
        <v>58</v>
      </c>
      <c r="G18" s="179"/>
    </row>
    <row r="19" spans="1:7" s="52" customFormat="1" ht="15" customHeight="1" thickBot="1" x14ac:dyDescent="0.45">
      <c r="A19" s="184" t="s">
        <v>6</v>
      </c>
      <c r="B19" s="184"/>
      <c r="F19" s="180"/>
      <c r="G19" s="181"/>
    </row>
    <row r="20" spans="1:7" s="52" customFormat="1" ht="14.25" customHeight="1" x14ac:dyDescent="0.4">
      <c r="A20" s="60"/>
    </row>
    <row r="21" spans="1:7" s="52" customFormat="1" ht="19.5" x14ac:dyDescent="0.4">
      <c r="A21" s="69"/>
      <c r="B21" s="69"/>
    </row>
    <row r="22" spans="1:7" s="52" customFormat="1" ht="19.5" x14ac:dyDescent="0.4"/>
    <row r="23" spans="1:7" s="52" customFormat="1" ht="19.5" x14ac:dyDescent="0.4"/>
    <row r="24" spans="1:7" s="52" customFormat="1" ht="19.5" x14ac:dyDescent="0.4"/>
    <row r="25" spans="1:7" s="52" customFormat="1" ht="19.5" x14ac:dyDescent="0.4"/>
    <row r="26" spans="1:7" ht="13.5" customHeight="1" x14ac:dyDescent="0.4">
      <c r="A26" s="52"/>
      <c r="B26" s="52"/>
    </row>
    <row r="27" spans="1:7" ht="13.5" customHeight="1" x14ac:dyDescent="0.4">
      <c r="A27" s="52"/>
      <c r="B27" s="52"/>
    </row>
    <row r="28" spans="1:7" ht="19.5" x14ac:dyDescent="0.4">
      <c r="A28" s="52"/>
      <c r="B28" s="52"/>
    </row>
    <row r="29" spans="1:7" ht="19.5" customHeight="1" x14ac:dyDescent="0.4">
      <c r="A29" s="68"/>
      <c r="B29" s="68"/>
    </row>
    <row r="30" spans="1:7" ht="19.5" x14ac:dyDescent="0.4">
      <c r="A30" s="52"/>
      <c r="B30" s="52"/>
    </row>
    <row r="31" spans="1:7" ht="19.5" x14ac:dyDescent="0.4">
      <c r="A31" s="52"/>
      <c r="B31" s="52"/>
    </row>
    <row r="32" spans="1:7" ht="19.5" x14ac:dyDescent="0.4">
      <c r="A32" s="52"/>
      <c r="B32" s="52"/>
    </row>
    <row r="33" spans="1:2" ht="19.5" x14ac:dyDescent="0.4">
      <c r="A33" s="52"/>
      <c r="B33" s="52"/>
    </row>
    <row r="34" spans="1:2" ht="19.5" x14ac:dyDescent="0.4">
      <c r="A34" s="52"/>
      <c r="B34" s="52"/>
    </row>
    <row r="35" spans="1:2" ht="19.5" x14ac:dyDescent="0.4">
      <c r="A35" s="52"/>
      <c r="B35" s="52"/>
    </row>
    <row r="36" spans="1:2" ht="19.5" x14ac:dyDescent="0.4">
      <c r="A36" s="52"/>
      <c r="B36" s="52"/>
    </row>
    <row r="37" spans="1:2" ht="19.5" x14ac:dyDescent="0.4">
      <c r="A37" s="52"/>
      <c r="B37" s="52"/>
    </row>
    <row r="38" spans="1:2" ht="19.5" x14ac:dyDescent="0.4">
      <c r="A38" s="52"/>
      <c r="B38" s="52"/>
    </row>
    <row r="39" spans="1:2" ht="19.5" x14ac:dyDescent="0.4">
      <c r="A39" s="52"/>
      <c r="B39" s="52"/>
    </row>
    <row r="40" spans="1:2" ht="14.25" customHeight="1" x14ac:dyDescent="0.4">
      <c r="A40" s="52"/>
      <c r="B40" s="52"/>
    </row>
    <row r="41" spans="1:2" ht="14.25" customHeight="1" x14ac:dyDescent="0.4">
      <c r="A41" s="52"/>
      <c r="B41" s="52"/>
    </row>
    <row r="42" spans="1:2" ht="19.5" x14ac:dyDescent="0.4">
      <c r="A42" s="52"/>
      <c r="B42" s="52"/>
    </row>
  </sheetData>
  <mergeCells count="5">
    <mergeCell ref="A6:M7"/>
    <mergeCell ref="A1:N1"/>
    <mergeCell ref="A19:B19"/>
    <mergeCell ref="F18:G19"/>
    <mergeCell ref="A9:N10"/>
  </mergeCells>
  <phoneticPr fontId="3" type="noConversion"/>
  <hyperlinks>
    <hyperlink ref="A19:B19" location="'4.1'!A1" display="Resolução:"/>
    <hyperlink ref="F18:G19" location="'5'!A1" display="PRÓXIMA"/>
  </hyperlinks>
  <pageMargins left="0.78740157499999996" right="0.78740157499999996" top="0.984251969" bottom="0.984251969" header="0.49212598499999999" footer="0.49212598499999999"/>
  <pageSetup paperSize="9" orientation="portrait" horizontalDpi="4294967293" verticalDpi="0" r:id="rId1"/>
  <headerFooter alignWithMargins="0"/>
  <ignoredErrors>
    <ignoredError sqref="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Abertura</vt:lpstr>
      <vt:lpstr>Início</vt:lpstr>
      <vt:lpstr>Dados</vt:lpstr>
      <vt:lpstr>1</vt:lpstr>
      <vt:lpstr>2</vt:lpstr>
      <vt:lpstr>2.1</vt:lpstr>
      <vt:lpstr>3</vt:lpstr>
      <vt:lpstr>3.1</vt:lpstr>
      <vt:lpstr>4</vt:lpstr>
      <vt:lpstr>4.1</vt:lpstr>
      <vt:lpstr>5</vt:lpstr>
      <vt:lpstr>6</vt:lpstr>
      <vt:lpstr>6.1</vt:lpstr>
      <vt:lpstr>7</vt:lpstr>
    </vt:vector>
  </TitlesOfParts>
  <Company>Softcomp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 &amp; Gel</dc:creator>
  <cp:lastModifiedBy>Tania Michel Pereira</cp:lastModifiedBy>
  <dcterms:created xsi:type="dcterms:W3CDTF">2009-10-04T22:32:37Z</dcterms:created>
  <dcterms:modified xsi:type="dcterms:W3CDTF">2023-09-22T16:58:29Z</dcterms:modified>
</cp:coreProperties>
</file>