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5479\Desktop\00matematica\2012\excel_cursistas\antonio\"/>
    </mc:Choice>
  </mc:AlternateContent>
  <xr:revisionPtr revIDLastSave="0" documentId="8_{4DCC5E99-C9A2-4B48-8ADD-AA0F9F8142E6}" xr6:coauthVersionLast="47" xr6:coauthVersionMax="47" xr10:uidLastSave="{00000000-0000-0000-0000-000000000000}"/>
  <bookViews>
    <workbookView xWindow="-120" yWindow="-120" windowWidth="20730" windowHeight="11040"/>
  </bookViews>
  <sheets>
    <sheet name="inicio" sheetId="12" r:id="rId1"/>
    <sheet name="Aplicação" sheetId="4" r:id="rId2"/>
    <sheet name="Exemplo" sheetId="5" r:id="rId3"/>
    <sheet name="Cálculo do tempo de download" sheetId="6" r:id="rId4"/>
    <sheet name="Exercícios tempo de download" sheetId="8" r:id="rId5"/>
    <sheet name="Investigação" sheetId="10" r:id="rId6"/>
    <sheet name="Créditos" sheetId="11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8" l="1"/>
  <c r="L17" i="8"/>
  <c r="L18" i="8"/>
  <c r="L15" i="8"/>
  <c r="J9" i="8"/>
  <c r="J10" i="8"/>
  <c r="J8" i="8"/>
  <c r="N6" i="6"/>
  <c r="H7" i="6"/>
  <c r="N7" i="6"/>
  <c r="H8" i="6"/>
  <c r="N8" i="6"/>
  <c r="H6" i="6"/>
  <c r="P35" i="8"/>
  <c r="S35" i="8"/>
  <c r="V36" i="5"/>
  <c r="AF6" i="5" s="1"/>
  <c r="F62" i="5"/>
  <c r="G62" i="5"/>
  <c r="F63" i="5"/>
  <c r="G63" i="5"/>
  <c r="F64" i="5"/>
  <c r="G64" i="5"/>
  <c r="P62" i="5"/>
  <c r="P63" i="5"/>
  <c r="P64" i="5"/>
  <c r="J89" i="5"/>
  <c r="F74" i="5" a="1"/>
  <c r="G74" i="5" s="1"/>
  <c r="F74" i="5" l="1"/>
  <c r="G75" i="5"/>
  <c r="F76" i="5"/>
  <c r="G76" i="5"/>
  <c r="H75" i="5"/>
  <c r="H76" i="5"/>
  <c r="H74" i="5"/>
  <c r="F75" i="5"/>
  <c r="L74" i="5" l="1" a="1"/>
  <c r="L75" i="5" l="1"/>
  <c r="L76" i="5"/>
  <c r="L74" i="5"/>
  <c r="D81" i="5" l="1"/>
  <c r="D83" i="5"/>
  <c r="V35" i="5"/>
  <c r="V38" i="5" l="1"/>
  <c r="W38" i="5"/>
  <c r="W39" i="5" s="1"/>
  <c r="V39" i="5" l="1"/>
  <c r="W40" i="5" l="1"/>
  <c r="V40" i="5"/>
  <c r="V41" i="5" l="1"/>
  <c r="D90" i="5"/>
</calcChain>
</file>

<file path=xl/sharedStrings.xml><?xml version="1.0" encoding="utf-8"?>
<sst xmlns="http://schemas.openxmlformats.org/spreadsheetml/2006/main" count="130" uniqueCount="125">
  <si>
    <t>Aplicação</t>
  </si>
  <si>
    <t xml:space="preserve">Fonte: Dados experimentais </t>
  </si>
  <si>
    <t xml:space="preserve">Podemos resolver o sistema utilizando o Excel baseado na forma matricial do sistema  coluna </t>
  </si>
  <si>
    <t>a</t>
  </si>
  <si>
    <t>A=</t>
  </si>
  <si>
    <t>X=</t>
  </si>
  <si>
    <t>b</t>
  </si>
  <si>
    <t>B=</t>
  </si>
  <si>
    <t>c</t>
  </si>
  <si>
    <t>Retomando:</t>
  </si>
  <si>
    <t>A é uma matriz quadrada de ordem n;</t>
  </si>
  <si>
    <t>Se det(a) é diferente de zero, então existe uma matriz b, tal que A x B = B x A= I;</t>
  </si>
  <si>
    <t>A matriz B é chamada de matriz inversa de A;</t>
  </si>
  <si>
    <t>I é a matriz identidade.</t>
  </si>
  <si>
    <t>Passos para encontrar os coeficientes  a, b e c, através da forma matricial AX=B, X=A-1B</t>
  </si>
  <si>
    <t xml:space="preserve">O modelo que descreve o tempo de uso da câmara  em  função da pressão  é                                           </t>
  </si>
  <si>
    <t>Considerando y=tempo=t e x=pressão=p, obtem-se o modelo</t>
  </si>
  <si>
    <t xml:space="preserve">    Atribua diferentes valores para a pressão e </t>
  </si>
  <si>
    <t>observe o respectivo tempo de uso da câmara</t>
  </si>
  <si>
    <t>Digite a pressão -&gt;</t>
  </si>
  <si>
    <t>anos</t>
  </si>
  <si>
    <t>meses</t>
  </si>
  <si>
    <t>Exercícios</t>
  </si>
  <si>
    <t>Investigação</t>
  </si>
  <si>
    <t>Projeto de extensão "O Uso da Informática no Ensino da Matemática na Educação Básica"</t>
  </si>
  <si>
    <t>Departamento de Física, Estatística e Matemática</t>
  </si>
  <si>
    <t>Universidade Regional do Noroeste do Estado do Rio Grande do Sul</t>
  </si>
  <si>
    <t>NTE-Núcleo de Tecnologia Educacional</t>
  </si>
  <si>
    <t>36ª CRE -Coordenadoria Regional de Educação</t>
  </si>
  <si>
    <t>Créditos</t>
  </si>
  <si>
    <t>Juliane Sbaraine Costa</t>
  </si>
  <si>
    <t>Tânia Michel Pereira</t>
  </si>
  <si>
    <t>Professora extensionista, apoiada pelo FIE - Fundo Institucional de Extensão</t>
  </si>
  <si>
    <t>UNIJUÍ - Universidade Regional do Noroeste do Estado do Rio Grande do Sul</t>
  </si>
  <si>
    <t>As figuras acima mostram o programa navegador de internet Goolge Chrome 7 e seu respectivo tempo de download à velocidade de 256kbps.</t>
  </si>
  <si>
    <t>Como é calculado o tempo médio de download, sabendo seu tamanho?</t>
  </si>
  <si>
    <t xml:space="preserve">Isto pode ser descoberto sabendo sua velocidade de internet. Podemos comparar vários tipos de tamanho de download.  </t>
  </si>
  <si>
    <t xml:space="preserve">Frequentemente usamos a internet para realizar downloads. O download, que significa "baixar" uma quantidade  de dados da internet, </t>
  </si>
  <si>
    <t>leva um certo para ser finalizado, pois transferimos grandes quantidades de dados de um computador da internet para o qual estamos utilizando.</t>
  </si>
  <si>
    <t>Tempo médio de download (em segundos)</t>
  </si>
  <si>
    <t>Velocidade da conexão de internet (em kpbs)</t>
  </si>
  <si>
    <t>Tamanho do arquivo (em KB)</t>
  </si>
  <si>
    <t xml:space="preserve"> Equação que deverá ser resolvida</t>
  </si>
  <si>
    <t xml:space="preserve"> reta crescente.</t>
  </si>
  <si>
    <t xml:space="preserve">Observando o gráfico dos dados experimentais observa-se que é uma </t>
  </si>
  <si>
    <t xml:space="preserve">Para descobrir a equação que descreve esta reta, substituímos os dados </t>
  </si>
  <si>
    <t>Curso de Elaboração de Materiais Virtuais Interativos para Ensino da Matemática na Educação Básica</t>
  </si>
  <si>
    <r>
      <t>AX=B, X=A</t>
    </r>
    <r>
      <rPr>
        <vertAlign val="superscript"/>
        <sz val="11"/>
        <rFont val="Calibri"/>
        <family val="2"/>
      </rPr>
      <t>-1</t>
    </r>
    <r>
      <rPr>
        <sz val="11"/>
        <rFont val="Calibri"/>
        <family val="2"/>
      </rPr>
      <t>B, onde A é a matriz dos coeficientes das variáveis do sistema e B é a matriz</t>
    </r>
  </si>
  <si>
    <r>
      <t>dos termos independentes, e A</t>
    </r>
    <r>
      <rPr>
        <vertAlign val="superscript"/>
        <sz val="11"/>
        <rFont val="Calibri"/>
        <family val="2"/>
      </rPr>
      <t>-1</t>
    </r>
    <r>
      <rPr>
        <sz val="11"/>
        <rFont val="Calibri"/>
        <family val="2"/>
      </rPr>
      <t xml:space="preserve"> a matriz inversa de A. </t>
    </r>
  </si>
  <si>
    <r>
      <t>Os coeficientes a, b, e c podem ser calculados, utilizando a forma matricial AX=B, X=A</t>
    </r>
    <r>
      <rPr>
        <vertAlign val="superscript"/>
        <sz val="11"/>
        <rFont val="Calibri"/>
        <family val="2"/>
      </rPr>
      <t>-1</t>
    </r>
    <r>
      <rPr>
        <sz val="11"/>
        <rFont val="Calibri"/>
        <family val="2"/>
      </rPr>
      <t>B</t>
    </r>
  </si>
  <si>
    <r>
      <t>A</t>
    </r>
    <r>
      <rPr>
        <vertAlign val="superscript"/>
        <sz val="11"/>
        <rFont val="Calibri"/>
        <family val="2"/>
      </rPr>
      <t>-1</t>
    </r>
    <r>
      <rPr>
        <sz val="11"/>
        <rFont val="Calibri"/>
        <family val="2"/>
      </rPr>
      <t>=</t>
    </r>
  </si>
  <si>
    <r>
      <t xml:space="preserve"> X=A</t>
    </r>
    <r>
      <rPr>
        <vertAlign val="superscript"/>
        <sz val="11"/>
        <rFont val="Calibri"/>
        <family val="2"/>
      </rPr>
      <t>-1</t>
    </r>
    <r>
      <rPr>
        <sz val="11"/>
        <rFont val="Calibri"/>
        <family val="2"/>
      </rPr>
      <t>x B=</t>
    </r>
  </si>
  <si>
    <r>
      <t>lb/pol</t>
    </r>
    <r>
      <rPr>
        <vertAlign val="superscript"/>
        <sz val="14"/>
        <rFont val="Calibri"/>
        <family val="2"/>
      </rPr>
      <t>2</t>
    </r>
  </si>
  <si>
    <t>Nessas condições como calcular o tempo do download, sabendo a velocidade da internet</t>
  </si>
  <si>
    <t>e o tamanho do arquivo?</t>
  </si>
  <si>
    <t xml:space="preserve">Nessas condições, precisamos recorrer a definição de bit e Byte. Bit é a menor unidade de </t>
  </si>
  <si>
    <t xml:space="preserve">armazenamento e consequentemente a menor unidade de transmissão de dados.  </t>
  </si>
  <si>
    <t xml:space="preserve">Byte é um conjunto de 8 bits quaisquer. Como os provedores oferecem internet em  </t>
  </si>
  <si>
    <t xml:space="preserve">Exemplo de resolução de uma equação da reta que define o tempo de download. </t>
  </si>
  <si>
    <t xml:space="preserve">Kbps (kilobits por segundo) ou Mbps(megabits por segundo) é necessário multiplicarmos o tamanho </t>
  </si>
  <si>
    <t xml:space="preserve">do arquivo por 8 (8 bits = 1 Byte) para encontramos o tamanho do arquivo em bits. Lembrando que </t>
  </si>
  <si>
    <t>Vejamos um exemplo: O arquivo de download do programa abaixo tem tamanho 544KB, logo:</t>
  </si>
  <si>
    <t>substituindo na expressão temos:</t>
  </si>
  <si>
    <r>
      <t xml:space="preserve">então o valor de </t>
    </r>
    <r>
      <rPr>
        <b/>
        <sz val="11"/>
        <rFont val="Calibri"/>
        <family val="2"/>
      </rPr>
      <t>t</t>
    </r>
    <r>
      <rPr>
        <sz val="11"/>
        <rFont val="Calibri"/>
        <family val="2"/>
      </rPr>
      <t xml:space="preserve"> é 17. </t>
    </r>
  </si>
  <si>
    <t>será completado em 17 segundos.</t>
  </si>
  <si>
    <t xml:space="preserve">Portanto o download de um arquivo de tamanho igual a 544KB a uma velocidade de 256Kbps </t>
  </si>
  <si>
    <t>Q=544KB (tamanho do download)</t>
  </si>
  <si>
    <t>k=256Kbps (velocidade da internet)</t>
  </si>
  <si>
    <t>t=? (tempo do download)</t>
  </si>
  <si>
    <t>Cálculo do tempo de download com planilhas eletrônicas</t>
  </si>
  <si>
    <t xml:space="preserve">1 kilobits representa 1 mil bits e 1 megabits vale 1 milhão de bits.   </t>
  </si>
  <si>
    <t>Considere os seguintes valores:</t>
  </si>
  <si>
    <t>Kbps</t>
  </si>
  <si>
    <r>
      <t xml:space="preserve">Tamanhos </t>
    </r>
    <r>
      <rPr>
        <b/>
        <sz val="12"/>
        <color indexed="8"/>
        <rFont val="Calibri"/>
        <family val="2"/>
      </rPr>
      <t xml:space="preserve">Qs </t>
    </r>
    <r>
      <rPr>
        <sz val="12"/>
        <color indexed="8"/>
        <rFont val="Calibri"/>
        <family val="2"/>
      </rPr>
      <t>em</t>
    </r>
    <r>
      <rPr>
        <b/>
        <sz val="12"/>
        <color indexed="8"/>
        <rFont val="Calibri"/>
        <family val="2"/>
      </rPr>
      <t xml:space="preserve"> KB</t>
    </r>
    <r>
      <rPr>
        <sz val="12"/>
        <color indexed="8"/>
        <rFont val="Calibri"/>
        <family val="2"/>
      </rPr>
      <t xml:space="preserve"> de downloads: </t>
    </r>
  </si>
  <si>
    <r>
      <t xml:space="preserve">Velocidade </t>
    </r>
    <r>
      <rPr>
        <b/>
        <sz val="12"/>
        <color indexed="8"/>
        <rFont val="Calibri"/>
        <family val="2"/>
      </rPr>
      <t>V</t>
    </r>
    <r>
      <rPr>
        <sz val="12"/>
        <color indexed="8"/>
        <rFont val="Calibri"/>
        <family val="2"/>
      </rPr>
      <t xml:space="preserve"> da internet:</t>
    </r>
  </si>
  <si>
    <t>KB</t>
  </si>
  <si>
    <t xml:space="preserve">2) Determine a velocidade que será utilizada para o cálculo: </t>
  </si>
  <si>
    <t xml:space="preserve">1)Determine uma coluna e digite os tamanhos dos downloads desejados  </t>
  </si>
  <si>
    <t xml:space="preserve">3) Na coluna do cálculo do tempo construa uma relação entre as células digitando como mostra a figura </t>
  </si>
  <si>
    <t>3) Repita o mesmo processo para as demais células para calcular os demais tempos.</t>
  </si>
  <si>
    <t>4) Outra forma é fazer com o mouse, clicando sobre a primeira célula já calculada e no canto inferior da célula até que</t>
  </si>
  <si>
    <t>o cursor fique como uma cruz preta clicar  e manter pressionado arrastando a última a ser calculada.</t>
  </si>
  <si>
    <t>Determinando o tempo T de download com velocidades V diferentes</t>
  </si>
  <si>
    <t xml:space="preserve">Calculando o tempo T dos downloads: </t>
  </si>
  <si>
    <r>
      <t xml:space="preserve">Tempo </t>
    </r>
    <r>
      <rPr>
        <b/>
        <sz val="12"/>
        <color indexed="8"/>
        <rFont val="Calibri"/>
        <family val="2"/>
      </rPr>
      <t xml:space="preserve">t </t>
    </r>
    <r>
      <rPr>
        <sz val="12"/>
        <color indexed="8"/>
        <rFont val="Calibri"/>
        <family val="2"/>
      </rPr>
      <t>em segundos do download</t>
    </r>
  </si>
  <si>
    <t>Tempo em hh:mm:ss</t>
  </si>
  <si>
    <t>5) Alterando o valor da velocidade da internet os valores das células são atualizados</t>
  </si>
  <si>
    <t>Representando o tempo no formato de hh:mm:ss (horas, minutos e segundos)</t>
  </si>
  <si>
    <t>6) Em uma nova coluna digitar como mostra a figura abaixo, lembrando que 86400 é a quantidade de segundos de um dia.</t>
  </si>
  <si>
    <t>7) Repita os passos acima para os demais tempos que estão representados em segundos</t>
  </si>
  <si>
    <t>8) Formatar a célula  (clicando o botão direito do mouse) no padrão  personalizado como mostra a figura:</t>
  </si>
  <si>
    <t>experimentais na equação                  . Consideramos x=tempo (t), V a velocidade de internet e y=Quantidade (Q) de dados:</t>
  </si>
  <si>
    <t>1) Sabendo que o download de cada um dos arquivos abaixo foram realizados</t>
  </si>
  <si>
    <t>a)</t>
  </si>
  <si>
    <t>b)</t>
  </si>
  <si>
    <t>c)</t>
  </si>
  <si>
    <t>4800KB</t>
  </si>
  <si>
    <t>7200KB</t>
  </si>
  <si>
    <t>127800KB</t>
  </si>
  <si>
    <t>Arquivo (Q)</t>
  </si>
  <si>
    <t>Tempo (t)</t>
  </si>
  <si>
    <t>para concluí-los e digite nas células Tempo (t) em branco abaixo:</t>
  </si>
  <si>
    <t>a) 1 min</t>
  </si>
  <si>
    <t>b) 2min</t>
  </si>
  <si>
    <t>c) 30min</t>
  </si>
  <si>
    <t>d) 1 hora</t>
  </si>
  <si>
    <r>
      <t xml:space="preserve">a uma velocidade de </t>
    </r>
    <r>
      <rPr>
        <b/>
        <sz val="11"/>
        <color indexed="8"/>
        <rFont val="Calibri"/>
        <family val="2"/>
      </rPr>
      <t>600Kbps</t>
    </r>
    <r>
      <rPr>
        <sz val="11"/>
        <color indexed="8"/>
        <rFont val="Calibri"/>
        <family val="2"/>
      </rPr>
      <t xml:space="preserve"> determine o tempo em segundos  necessário </t>
    </r>
  </si>
  <si>
    <t xml:space="preserve">2) Com base na velocidade de internet da questão anterior determine qual o tamanho Q em KB do  </t>
  </si>
  <si>
    <t>arquivo que pode ser baixado em:</t>
  </si>
  <si>
    <t>abaixo:</t>
  </si>
  <si>
    <t>b) 800Kbps</t>
  </si>
  <si>
    <t>a) 300Kbps</t>
  </si>
  <si>
    <t>c) 512kpbs</t>
  </si>
  <si>
    <t xml:space="preserve">3) Calcule o tempo que é necessário para baixar um arquivo de 700MB (700.000KB) de acordo às velocidades de internet </t>
  </si>
  <si>
    <t xml:space="preserve"> o mesmo tempo, qual a relação entre os tamanhos dos arquivos?</t>
  </si>
  <si>
    <t>1) Dois arquivos foram baixados com velocidades de internet A e B diferentes, sendo A o dobro da velocidade de B.  Como se gastou</t>
  </si>
  <si>
    <t>2) Sabendo que GB (gigabyte) equivale a 1.000.000KB, é possível calcular o tempo de download de um arquivo de 2,3GB a uma velocidade</t>
  </si>
  <si>
    <t>de 600Kbps?</t>
  </si>
  <si>
    <t>4) Calcule qual seria o tamanho de um arquivo que durasse 24 horas para ser baixado.</t>
  </si>
  <si>
    <t>A equação resultante da interpretação do problema é a seguinte:</t>
  </si>
  <si>
    <t>Digite nas células abaixo e confira as respostas</t>
  </si>
  <si>
    <t>Tânia Michel Pereira - Orientadora</t>
  </si>
  <si>
    <t>Antonio Carlos Bastos Sousa - Cursista</t>
  </si>
  <si>
    <t>Professor do Ensino Médio do Instituto de Educação Anísio Teixeira - Caetité-BA</t>
  </si>
  <si>
    <t xml:space="preserve">Tempo de download.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</si>
</sst>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00000"/>
  </numFmts>
  <fonts count="55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u/>
      <sz val="8.8000000000000007"/>
      <color indexed="1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36"/>
      <name val="Calibri"/>
      <family val="2"/>
    </font>
    <font>
      <sz val="12"/>
      <name val="Calibri"/>
      <family val="2"/>
    </font>
    <font>
      <sz val="14"/>
      <name val="Verdana"/>
      <family val="2"/>
    </font>
    <font>
      <sz val="14"/>
      <name val="Calibri"/>
      <family val="2"/>
    </font>
    <font>
      <sz val="16"/>
      <name val="Verdana"/>
      <family val="2"/>
    </font>
    <font>
      <b/>
      <sz val="14"/>
      <name val="Calibri"/>
      <family val="2"/>
    </font>
    <font>
      <sz val="26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name val="Calibri"/>
      <family val="2"/>
    </font>
    <font>
      <sz val="11"/>
      <color indexed="8"/>
      <name val="Verdana"/>
      <family val="2"/>
    </font>
    <font>
      <b/>
      <sz val="16"/>
      <color indexed="8"/>
      <name val="Verdana"/>
      <family val="2"/>
    </font>
    <font>
      <sz val="10"/>
      <color indexed="8"/>
      <name val="Verdana"/>
      <family val="2"/>
    </font>
    <font>
      <sz val="9"/>
      <color indexed="8"/>
      <name val="Verdana"/>
      <family val="2"/>
    </font>
    <font>
      <sz val="10"/>
      <name val="Verdana"/>
      <family val="2"/>
    </font>
    <font>
      <sz val="11"/>
      <name val="Verdana"/>
      <family val="2"/>
    </font>
    <font>
      <u/>
      <sz val="12"/>
      <color indexed="12"/>
      <name val="Calibri"/>
      <family val="2"/>
    </font>
    <font>
      <sz val="24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42"/>
      <name val="Calibri"/>
      <family val="2"/>
    </font>
    <font>
      <b/>
      <sz val="28"/>
      <color indexed="8"/>
      <name val="Arial"/>
      <family val="2"/>
    </font>
    <font>
      <sz val="26"/>
      <name val="Cambria"/>
      <family val="1"/>
    </font>
    <font>
      <sz val="24"/>
      <name val="Calibri"/>
      <family val="2"/>
    </font>
    <font>
      <b/>
      <sz val="16"/>
      <name val="Arial"/>
      <family val="2"/>
    </font>
    <font>
      <sz val="11"/>
      <color indexed="41"/>
      <name val="Calibri"/>
      <family val="2"/>
    </font>
    <font>
      <sz val="12"/>
      <color indexed="41"/>
      <name val="Calibri"/>
      <family val="2"/>
    </font>
    <font>
      <vertAlign val="superscript"/>
      <sz val="11"/>
      <name val="Calibri"/>
      <family val="2"/>
    </font>
    <font>
      <u/>
      <sz val="8.8000000000000007"/>
      <name val="Calibri"/>
      <family val="2"/>
    </font>
    <font>
      <b/>
      <sz val="20"/>
      <name val="Calibri"/>
      <family val="2"/>
    </font>
    <font>
      <vertAlign val="superscript"/>
      <sz val="14"/>
      <name val="Calibri"/>
      <family val="2"/>
    </font>
    <font>
      <sz val="20"/>
      <name val="Calibri"/>
      <family val="2"/>
    </font>
    <font>
      <b/>
      <sz val="11"/>
      <name val="Calibri"/>
      <family val="2"/>
    </font>
    <font>
      <sz val="12"/>
      <color indexed="8"/>
      <name val="Verdana"/>
      <family val="2"/>
    </font>
    <font>
      <b/>
      <sz val="11"/>
      <color indexed="12"/>
      <name val="Calibri"/>
      <family val="2"/>
    </font>
    <font>
      <b/>
      <sz val="12"/>
      <color indexed="12"/>
      <name val="Calibri"/>
      <family val="2"/>
    </font>
    <font>
      <b/>
      <sz val="18"/>
      <name val="Verdana"/>
      <family val="2"/>
    </font>
  </fonts>
  <fills count="3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indexed="41"/>
        <bgColor indexed="27"/>
      </patternFill>
    </fill>
    <fill>
      <patternFill patternType="solid">
        <fgColor indexed="52"/>
        <bgColor indexed="27"/>
      </patternFill>
    </fill>
    <fill>
      <patternFill patternType="solid">
        <fgColor indexed="41"/>
        <b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26"/>
      </patternFill>
    </fill>
    <fill>
      <patternFill patternType="solid">
        <fgColor indexed="41"/>
        <bgColor indexed="22"/>
      </patternFill>
    </fill>
    <fill>
      <patternFill patternType="solid">
        <fgColor indexed="52"/>
        <bgColor indexed="22"/>
      </patternFill>
    </fill>
    <fill>
      <patternFill patternType="solid">
        <fgColor indexed="41"/>
        <bgColor indexed="9"/>
      </patternFill>
    </fill>
    <fill>
      <patternFill patternType="solid">
        <fgColor indexed="41"/>
        <bgColor indexed="29"/>
      </patternFill>
    </fill>
    <fill>
      <patternFill patternType="solid">
        <fgColor indexed="52"/>
        <bgColor indexed="9"/>
      </patternFill>
    </fill>
    <fill>
      <patternFill patternType="solid">
        <fgColor indexed="9"/>
        <bgColor indexed="27"/>
      </patternFill>
    </fill>
    <fill>
      <patternFill patternType="solid">
        <fgColor indexed="9"/>
        <bgColor indexed="9"/>
      </patternFill>
    </fill>
    <fill>
      <patternFill patternType="solid">
        <fgColor indexed="41"/>
        <bgColor indexed="25"/>
      </patternFill>
    </fill>
    <fill>
      <patternFill patternType="solid">
        <fgColor theme="6" tint="0.39997558519241921"/>
        <bgColor indexed="27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7" fillId="7" borderId="1" applyNumberFormat="0" applyAlignment="0" applyProtection="0"/>
    <xf numFmtId="0" fontId="8" fillId="0" borderId="0" applyNumberFormat="0" applyFill="0" applyBorder="0" applyAlignment="0" applyProtection="0"/>
    <xf numFmtId="0" fontId="9" fillId="22" borderId="0" applyNumberFormat="0" applyBorder="0" applyAlignment="0" applyProtection="0"/>
    <xf numFmtId="0" fontId="1" fillId="0" borderId="0"/>
    <xf numFmtId="0" fontId="1" fillId="23" borderId="4" applyNumberFormat="0" applyAlignment="0" applyProtection="0"/>
    <xf numFmtId="0" fontId="10" fillId="16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</cellStyleXfs>
  <cellXfs count="142">
    <xf numFmtId="0" fontId="0" fillId="0" borderId="0" xfId="0"/>
    <xf numFmtId="0" fontId="17" fillId="24" borderId="0" xfId="32" applyFont="1" applyFill="1"/>
    <xf numFmtId="0" fontId="17" fillId="4" borderId="0" xfId="32" applyFont="1" applyFill="1"/>
    <xf numFmtId="0" fontId="18" fillId="25" borderId="0" xfId="32" applyFont="1" applyFill="1" applyProtection="1">
      <protection locked="0"/>
    </xf>
    <xf numFmtId="0" fontId="19" fillId="25" borderId="0" xfId="32" applyFont="1" applyFill="1" applyAlignment="1" applyProtection="1">
      <protection locked="0"/>
    </xf>
    <xf numFmtId="0" fontId="18" fillId="25" borderId="0" xfId="32" applyFont="1" applyFill="1" applyAlignment="1" applyProtection="1">
      <protection locked="0"/>
    </xf>
    <xf numFmtId="0" fontId="22" fillId="25" borderId="0" xfId="32" applyFont="1" applyFill="1" applyAlignment="1" applyProtection="1">
      <protection locked="0"/>
    </xf>
    <xf numFmtId="2" fontId="18" fillId="25" borderId="0" xfId="32" applyNumberFormat="1" applyFont="1" applyFill="1" applyProtection="1">
      <protection locked="0"/>
    </xf>
    <xf numFmtId="0" fontId="22" fillId="25" borderId="0" xfId="32" applyFont="1" applyFill="1" applyProtection="1">
      <protection locked="0"/>
    </xf>
    <xf numFmtId="0" fontId="11" fillId="26" borderId="0" xfId="32" applyFont="1" applyFill="1" applyProtection="1">
      <protection locked="0"/>
    </xf>
    <xf numFmtId="0" fontId="18" fillId="26" borderId="0" xfId="32" applyFont="1" applyFill="1" applyProtection="1">
      <protection locked="0"/>
    </xf>
    <xf numFmtId="0" fontId="22" fillId="26" borderId="0" xfId="32" applyFont="1" applyFill="1" applyAlignment="1" applyProtection="1">
      <protection locked="0"/>
    </xf>
    <xf numFmtId="0" fontId="20" fillId="26" borderId="0" xfId="32" applyFont="1" applyFill="1" applyProtection="1">
      <protection locked="0"/>
    </xf>
    <xf numFmtId="2" fontId="18" fillId="26" borderId="0" xfId="32" applyNumberFormat="1" applyFont="1" applyFill="1" applyProtection="1">
      <protection locked="0"/>
    </xf>
    <xf numFmtId="0" fontId="18" fillId="27" borderId="0" xfId="32" applyFont="1" applyFill="1"/>
    <xf numFmtId="0" fontId="22" fillId="27" borderId="0" xfId="32" applyFont="1" applyFill="1" applyAlignment="1">
      <alignment horizontal="center"/>
    </xf>
    <xf numFmtId="0" fontId="22" fillId="27" borderId="0" xfId="32" applyFont="1" applyFill="1"/>
    <xf numFmtId="0" fontId="42" fillId="28" borderId="0" xfId="0" applyFont="1" applyFill="1"/>
    <xf numFmtId="0" fontId="41" fillId="27" borderId="0" xfId="32" applyFont="1" applyFill="1" applyAlignment="1">
      <alignment horizontal="center"/>
    </xf>
    <xf numFmtId="0" fontId="40" fillId="27" borderId="0" xfId="31" applyNumberFormat="1" applyFont="1" applyFill="1" applyBorder="1" applyAlignment="1" applyProtection="1"/>
    <xf numFmtId="0" fontId="1" fillId="29" borderId="0" xfId="32" applyFont="1" applyFill="1"/>
    <xf numFmtId="0" fontId="22" fillId="29" borderId="0" xfId="32" applyFont="1" applyFill="1"/>
    <xf numFmtId="0" fontId="18" fillId="29" borderId="0" xfId="32" applyFont="1" applyFill="1"/>
    <xf numFmtId="0" fontId="18" fillId="30" borderId="0" xfId="32" applyFont="1" applyFill="1"/>
    <xf numFmtId="0" fontId="24" fillId="30" borderId="0" xfId="32" applyFont="1" applyFill="1" applyAlignment="1"/>
    <xf numFmtId="0" fontId="25" fillId="30" borderId="0" xfId="32" applyFont="1" applyFill="1" applyAlignment="1"/>
    <xf numFmtId="0" fontId="18" fillId="30" borderId="10" xfId="32" applyFont="1" applyFill="1" applyBorder="1"/>
    <xf numFmtId="0" fontId="18" fillId="30" borderId="11" xfId="32" applyFont="1" applyFill="1" applyBorder="1"/>
    <xf numFmtId="0" fontId="18" fillId="30" borderId="0" xfId="32" applyFont="1" applyFill="1" applyBorder="1" applyAlignment="1">
      <alignment horizontal="center"/>
    </xf>
    <xf numFmtId="0" fontId="18" fillId="30" borderId="0" xfId="32" applyFont="1" applyFill="1" applyAlignment="1">
      <alignment horizontal="center"/>
    </xf>
    <xf numFmtId="0" fontId="18" fillId="30" borderId="12" xfId="32" applyFont="1" applyFill="1" applyBorder="1" applyAlignment="1">
      <alignment horizontal="center"/>
    </xf>
    <xf numFmtId="0" fontId="18" fillId="30" borderId="13" xfId="32" applyFont="1" applyFill="1" applyBorder="1"/>
    <xf numFmtId="0" fontId="18" fillId="30" borderId="12" xfId="32" applyFont="1" applyFill="1" applyBorder="1"/>
    <xf numFmtId="0" fontId="18" fillId="30" borderId="11" xfId="32" applyFont="1" applyFill="1" applyBorder="1" applyAlignment="1">
      <alignment horizontal="right"/>
    </xf>
    <xf numFmtId="0" fontId="18" fillId="30" borderId="0" xfId="32" applyFont="1" applyFill="1" applyAlignment="1">
      <alignment horizontal="right"/>
    </xf>
    <xf numFmtId="0" fontId="18" fillId="30" borderId="11" xfId="32" applyFont="1" applyFill="1" applyBorder="1" applyAlignment="1">
      <alignment horizontal="center"/>
    </xf>
    <xf numFmtId="0" fontId="18" fillId="30" borderId="14" xfId="32" applyFont="1" applyFill="1" applyBorder="1" applyAlignment="1">
      <alignment horizontal="right"/>
    </xf>
    <xf numFmtId="0" fontId="18" fillId="30" borderId="15" xfId="32" applyFont="1" applyFill="1" applyBorder="1" applyAlignment="1">
      <alignment horizontal="center"/>
    </xf>
    <xf numFmtId="0" fontId="18" fillId="30" borderId="16" xfId="32" applyFont="1" applyFill="1" applyBorder="1"/>
    <xf numFmtId="0" fontId="18" fillId="30" borderId="15" xfId="32" applyFont="1" applyFill="1" applyBorder="1"/>
    <xf numFmtId="0" fontId="18" fillId="30" borderId="17" xfId="32" applyFont="1" applyFill="1" applyBorder="1"/>
    <xf numFmtId="0" fontId="28" fillId="30" borderId="0" xfId="32" applyFont="1" applyFill="1"/>
    <xf numFmtId="0" fontId="18" fillId="30" borderId="0" xfId="32" applyNumberFormat="1" applyFont="1" applyFill="1"/>
    <xf numFmtId="0" fontId="18" fillId="30" borderId="14" xfId="32" applyFont="1" applyFill="1" applyBorder="1"/>
    <xf numFmtId="0" fontId="46" fillId="30" borderId="0" xfId="30" applyFont="1" applyFill="1"/>
    <xf numFmtId="0" fontId="18" fillId="28" borderId="0" xfId="32" applyFont="1" applyFill="1" applyAlignment="1"/>
    <xf numFmtId="0" fontId="20" fillId="30" borderId="0" xfId="32" applyFont="1" applyFill="1"/>
    <xf numFmtId="0" fontId="22" fillId="30" borderId="0" xfId="32" applyFont="1" applyFill="1" applyAlignment="1">
      <alignment horizontal="right"/>
    </xf>
    <xf numFmtId="0" fontId="22" fillId="30" borderId="0" xfId="32" applyFont="1" applyFill="1" applyBorder="1" applyAlignment="1">
      <alignment horizontal="center"/>
    </xf>
    <xf numFmtId="0" fontId="22" fillId="30" borderId="0" xfId="32" applyFont="1" applyFill="1"/>
    <xf numFmtId="0" fontId="49" fillId="30" borderId="0" xfId="32" applyFont="1" applyFill="1"/>
    <xf numFmtId="0" fontId="18" fillId="31" borderId="0" xfId="32" applyFont="1" applyFill="1"/>
    <xf numFmtId="0" fontId="43" fillId="30" borderId="0" xfId="32" applyFont="1" applyFill="1"/>
    <xf numFmtId="0" fontId="43" fillId="28" borderId="0" xfId="32" applyFont="1" applyFill="1" applyAlignment="1"/>
    <xf numFmtId="0" fontId="44" fillId="30" borderId="0" xfId="32" applyFont="1" applyFill="1"/>
    <xf numFmtId="0" fontId="24" fillId="30" borderId="0" xfId="32" applyFont="1" applyFill="1" applyAlignment="1">
      <alignment horizontal="center"/>
    </xf>
    <xf numFmtId="0" fontId="1" fillId="31" borderId="0" xfId="32" applyFill="1" applyProtection="1">
      <protection locked="0"/>
    </xf>
    <xf numFmtId="0" fontId="1" fillId="30" borderId="0" xfId="32" applyFill="1" applyProtection="1">
      <protection locked="0"/>
    </xf>
    <xf numFmtId="0" fontId="24" fillId="30" borderId="0" xfId="32" applyFont="1" applyFill="1" applyAlignment="1" applyProtection="1">
      <protection locked="0"/>
    </xf>
    <xf numFmtId="0" fontId="29" fillId="30" borderId="0" xfId="32" applyFont="1" applyFill="1" applyProtection="1">
      <protection locked="0"/>
    </xf>
    <xf numFmtId="0" fontId="27" fillId="30" borderId="0" xfId="32" applyFont="1" applyFill="1" applyProtection="1">
      <protection locked="0"/>
    </xf>
    <xf numFmtId="0" fontId="30" fillId="30" borderId="0" xfId="32" applyFont="1" applyFill="1" applyProtection="1">
      <protection locked="0"/>
    </xf>
    <xf numFmtId="0" fontId="31" fillId="30" borderId="0" xfId="32" applyFont="1" applyFill="1" applyProtection="1">
      <protection locked="0"/>
    </xf>
    <xf numFmtId="0" fontId="32" fillId="30" borderId="0" xfId="32" applyFont="1" applyFill="1" applyProtection="1">
      <protection locked="0"/>
    </xf>
    <xf numFmtId="0" fontId="33" fillId="30" borderId="0" xfId="32" applyFont="1" applyFill="1" applyAlignment="1" applyProtection="1">
      <alignment horizontal="left"/>
      <protection locked="0"/>
    </xf>
    <xf numFmtId="0" fontId="33" fillId="30" borderId="0" xfId="32" applyFont="1" applyFill="1" applyProtection="1">
      <protection locked="0"/>
    </xf>
    <xf numFmtId="0" fontId="34" fillId="30" borderId="0" xfId="32" applyFont="1" applyFill="1" applyProtection="1">
      <protection locked="0"/>
    </xf>
    <xf numFmtId="0" fontId="51" fillId="30" borderId="0" xfId="32" applyFont="1" applyFill="1" applyProtection="1">
      <protection locked="0"/>
    </xf>
    <xf numFmtId="0" fontId="27" fillId="30" borderId="18" xfId="32" applyFont="1" applyFill="1" applyBorder="1" applyProtection="1">
      <protection locked="0"/>
    </xf>
    <xf numFmtId="0" fontId="27" fillId="30" borderId="19" xfId="32" applyFont="1" applyFill="1" applyBorder="1" applyProtection="1">
      <protection locked="0"/>
    </xf>
    <xf numFmtId="0" fontId="27" fillId="30" borderId="20" xfId="32" applyFont="1" applyFill="1" applyBorder="1" applyProtection="1">
      <protection locked="0"/>
    </xf>
    <xf numFmtId="0" fontId="26" fillId="30" borderId="21" xfId="32" applyFont="1" applyFill="1" applyBorder="1" applyProtection="1">
      <protection locked="0"/>
    </xf>
    <xf numFmtId="0" fontId="26" fillId="30" borderId="22" xfId="32" applyFont="1" applyFill="1" applyBorder="1" applyProtection="1">
      <protection locked="0"/>
    </xf>
    <xf numFmtId="0" fontId="27" fillId="30" borderId="21" xfId="32" applyFont="1" applyFill="1" applyBorder="1" applyProtection="1">
      <protection locked="0"/>
    </xf>
    <xf numFmtId="0" fontId="27" fillId="30" borderId="22" xfId="32" applyFont="1" applyFill="1" applyBorder="1" applyProtection="1">
      <protection locked="0"/>
    </xf>
    <xf numFmtId="0" fontId="27" fillId="31" borderId="0" xfId="32" applyFont="1" applyFill="1" applyProtection="1">
      <protection locked="0"/>
    </xf>
    <xf numFmtId="0" fontId="27" fillId="30" borderId="23" xfId="32" applyFont="1" applyFill="1" applyBorder="1" applyProtection="1">
      <protection locked="0"/>
    </xf>
    <xf numFmtId="0" fontId="1" fillId="30" borderId="22" xfId="32" applyFill="1" applyBorder="1" applyProtection="1">
      <protection locked="0"/>
    </xf>
    <xf numFmtId="0" fontId="1" fillId="32" borderId="0" xfId="32" applyFont="1" applyFill="1"/>
    <xf numFmtId="0" fontId="17" fillId="32" borderId="0" xfId="32" applyFont="1" applyFill="1"/>
    <xf numFmtId="0" fontId="36" fillId="32" borderId="0" xfId="32" applyFont="1" applyFill="1"/>
    <xf numFmtId="0" fontId="1" fillId="32" borderId="0" xfId="32" applyFont="1" applyFill="1" applyAlignment="1">
      <alignment horizontal="right"/>
    </xf>
    <xf numFmtId="0" fontId="1" fillId="32" borderId="0" xfId="32" applyFont="1" applyFill="1" applyAlignment="1">
      <alignment horizontal="center"/>
    </xf>
    <xf numFmtId="2" fontId="17" fillId="25" borderId="0" xfId="32" applyNumberFormat="1" applyFont="1" applyFill="1"/>
    <xf numFmtId="0" fontId="17" fillId="32" borderId="0" xfId="32" applyFont="1" applyFill="1" applyAlignment="1">
      <alignment horizontal="center"/>
    </xf>
    <xf numFmtId="2" fontId="17" fillId="25" borderId="0" xfId="32" applyNumberFormat="1" applyFont="1" applyFill="1" applyAlignment="1">
      <alignment horizontal="right"/>
    </xf>
    <xf numFmtId="2" fontId="17" fillId="25" borderId="0" xfId="32" applyNumberFormat="1" applyFont="1" applyFill="1" applyAlignment="1">
      <alignment horizontal="center"/>
    </xf>
    <xf numFmtId="0" fontId="17" fillId="25" borderId="0" xfId="32" applyFont="1" applyFill="1"/>
    <xf numFmtId="0" fontId="17" fillId="25" borderId="0" xfId="32" applyFont="1" applyFill="1" applyAlignment="1">
      <alignment horizontal="right"/>
    </xf>
    <xf numFmtId="0" fontId="17" fillId="25" borderId="0" xfId="32" applyFont="1" applyFill="1" applyAlignment="1">
      <alignment horizontal="center"/>
    </xf>
    <xf numFmtId="2" fontId="37" fillId="25" borderId="0" xfId="32" applyNumberFormat="1" applyFont="1" applyFill="1" applyAlignment="1">
      <alignment horizontal="right"/>
    </xf>
    <xf numFmtId="0" fontId="1" fillId="32" borderId="0" xfId="32" applyFont="1" applyFill="1" applyBorder="1"/>
    <xf numFmtId="0" fontId="24" fillId="33" borderId="0" xfId="32" applyNumberFormat="1" applyFont="1" applyFill="1" applyAlignment="1">
      <alignment horizontal="center"/>
    </xf>
    <xf numFmtId="0" fontId="1" fillId="32" borderId="0" xfId="32" applyFont="1" applyFill="1" applyBorder="1" applyAlignment="1">
      <alignment horizontal="right"/>
    </xf>
    <xf numFmtId="0" fontId="1" fillId="32" borderId="0" xfId="32" applyFont="1" applyFill="1" applyBorder="1" applyAlignment="1">
      <alignment horizontal="center"/>
    </xf>
    <xf numFmtId="0" fontId="17" fillId="32" borderId="0" xfId="32" applyFont="1" applyFill="1" applyBorder="1"/>
    <xf numFmtId="0" fontId="1" fillId="34" borderId="0" xfId="32" applyFont="1" applyFill="1"/>
    <xf numFmtId="0" fontId="1" fillId="34" borderId="0" xfId="32" applyFont="1" applyFill="1" applyAlignment="1">
      <alignment horizontal="center"/>
    </xf>
    <xf numFmtId="0" fontId="17" fillId="35" borderId="0" xfId="32" applyFont="1" applyFill="1"/>
    <xf numFmtId="0" fontId="43" fillId="32" borderId="0" xfId="32" applyFont="1" applyFill="1"/>
    <xf numFmtId="0" fontId="17" fillId="36" borderId="0" xfId="32" applyFont="1" applyFill="1"/>
    <xf numFmtId="0" fontId="1" fillId="25" borderId="0" xfId="32" applyFont="1" applyFill="1"/>
    <xf numFmtId="2" fontId="1" fillId="25" borderId="0" xfId="32" applyNumberFormat="1" applyFont="1" applyFill="1"/>
    <xf numFmtId="2" fontId="1" fillId="25" borderId="0" xfId="32" applyNumberFormat="1" applyFont="1" applyFill="1" applyAlignment="1">
      <alignment horizontal="right"/>
    </xf>
    <xf numFmtId="0" fontId="52" fillId="25" borderId="0" xfId="32" applyFont="1" applyFill="1" applyAlignment="1"/>
    <xf numFmtId="0" fontId="52" fillId="26" borderId="0" xfId="32" applyFont="1" applyFill="1" applyAlignment="1"/>
    <xf numFmtId="0" fontId="43" fillId="32" borderId="0" xfId="32" applyFont="1" applyFill="1" applyBorder="1"/>
    <xf numFmtId="0" fontId="26" fillId="30" borderId="0" xfId="32" applyFont="1" applyFill="1"/>
    <xf numFmtId="0" fontId="39" fillId="30" borderId="0" xfId="32" applyFont="1" applyFill="1"/>
    <xf numFmtId="0" fontId="26" fillId="30" borderId="0" xfId="32" applyFont="1" applyFill="1" applyAlignment="1">
      <alignment horizontal="left"/>
    </xf>
    <xf numFmtId="0" fontId="38" fillId="30" borderId="0" xfId="32" applyFont="1" applyFill="1"/>
    <xf numFmtId="0" fontId="1" fillId="28" borderId="0" xfId="32" applyFill="1"/>
    <xf numFmtId="0" fontId="26" fillId="31" borderId="0" xfId="32" applyFont="1" applyFill="1" applyAlignment="1">
      <alignment horizontal="left"/>
    </xf>
    <xf numFmtId="0" fontId="26" fillId="31" borderId="0" xfId="32" applyFont="1" applyFill="1"/>
    <xf numFmtId="0" fontId="53" fillId="30" borderId="23" xfId="32" applyFont="1" applyFill="1" applyBorder="1" applyProtection="1">
      <protection locked="0"/>
    </xf>
    <xf numFmtId="0" fontId="53" fillId="30" borderId="21" xfId="32" applyFont="1" applyFill="1" applyBorder="1" applyProtection="1">
      <protection locked="0"/>
    </xf>
    <xf numFmtId="21" fontId="53" fillId="30" borderId="23" xfId="32" applyNumberFormat="1" applyFont="1" applyFill="1" applyBorder="1" applyProtection="1">
      <protection locked="0"/>
    </xf>
    <xf numFmtId="0" fontId="53" fillId="30" borderId="0" xfId="32" applyFont="1" applyFill="1" applyProtection="1">
      <protection locked="0"/>
    </xf>
    <xf numFmtId="0" fontId="20" fillId="30" borderId="21" xfId="32" applyFont="1" applyFill="1" applyBorder="1" applyProtection="1">
      <protection locked="0"/>
    </xf>
    <xf numFmtId="0" fontId="20" fillId="30" borderId="22" xfId="32" applyFont="1" applyFill="1" applyBorder="1" applyProtection="1">
      <protection locked="0"/>
    </xf>
    <xf numFmtId="0" fontId="20" fillId="30" borderId="0" xfId="32" applyFont="1" applyFill="1" applyProtection="1">
      <protection locked="0"/>
    </xf>
    <xf numFmtId="0" fontId="19" fillId="38" borderId="0" xfId="32" applyFont="1" applyFill="1" applyAlignment="1" applyProtection="1">
      <protection locked="0"/>
    </xf>
    <xf numFmtId="0" fontId="18" fillId="38" borderId="0" xfId="32" applyFont="1" applyFill="1" applyAlignment="1" applyProtection="1">
      <protection locked="0"/>
    </xf>
    <xf numFmtId="0" fontId="18" fillId="38" borderId="0" xfId="32" applyFont="1" applyFill="1" applyProtection="1">
      <protection locked="0"/>
    </xf>
    <xf numFmtId="0" fontId="20" fillId="38" borderId="0" xfId="32" applyFont="1" applyFill="1" applyAlignment="1" applyProtection="1">
      <protection locked="0"/>
    </xf>
    <xf numFmtId="0" fontId="21" fillId="38" borderId="24" xfId="32" applyFont="1" applyFill="1" applyBorder="1" applyAlignment="1" applyProtection="1">
      <alignment horizontal="center" vertical="top" wrapText="1"/>
      <protection locked="0"/>
    </xf>
    <xf numFmtId="0" fontId="22" fillId="38" borderId="0" xfId="32" applyFont="1" applyFill="1" applyAlignment="1" applyProtection="1">
      <protection locked="0"/>
    </xf>
    <xf numFmtId="0" fontId="23" fillId="38" borderId="24" xfId="32" applyFont="1" applyFill="1" applyBorder="1" applyAlignment="1" applyProtection="1">
      <alignment horizontal="center" vertical="top" wrapText="1"/>
      <protection locked="0"/>
    </xf>
    <xf numFmtId="0" fontId="18" fillId="38" borderId="0" xfId="32" applyFont="1" applyFill="1" applyBorder="1" applyAlignment="1" applyProtection="1">
      <alignment horizontal="center"/>
      <protection locked="0"/>
    </xf>
    <xf numFmtId="2" fontId="20" fillId="38" borderId="0" xfId="32" applyNumberFormat="1" applyFont="1" applyFill="1" applyProtection="1">
      <protection locked="0"/>
    </xf>
    <xf numFmtId="0" fontId="20" fillId="38" borderId="0" xfId="32" applyFont="1" applyFill="1" applyProtection="1">
      <protection locked="0"/>
    </xf>
    <xf numFmtId="172" fontId="20" fillId="38" borderId="0" xfId="32" applyNumberFormat="1" applyFont="1" applyFill="1" applyProtection="1">
      <protection locked="0"/>
    </xf>
    <xf numFmtId="0" fontId="54" fillId="30" borderId="0" xfId="32" applyFont="1" applyFill="1" applyAlignment="1">
      <alignment vertical="top"/>
    </xf>
    <xf numFmtId="0" fontId="18" fillId="38" borderId="17" xfId="32" applyFont="1" applyFill="1" applyBorder="1" applyAlignment="1" applyProtection="1">
      <alignment horizontal="left"/>
      <protection locked="0"/>
    </xf>
    <xf numFmtId="0" fontId="47" fillId="37" borderId="25" xfId="32" applyFont="1" applyFill="1" applyBorder="1" applyAlignment="1">
      <alignment horizontal="center"/>
    </xf>
    <xf numFmtId="0" fontId="35" fillId="30" borderId="0" xfId="30" applyNumberFormat="1" applyFont="1" applyFill="1" applyBorder="1" applyAlignment="1" applyProtection="1">
      <alignment horizontal="center"/>
      <protection locked="0"/>
    </xf>
    <xf numFmtId="0" fontId="8" fillId="30" borderId="0" xfId="30" applyNumberFormat="1" applyFont="1" applyFill="1" applyBorder="1" applyAlignment="1" applyProtection="1">
      <alignment horizontal="center"/>
      <protection locked="0"/>
    </xf>
    <xf numFmtId="0" fontId="1" fillId="32" borderId="0" xfId="32" applyFont="1" applyFill="1" applyAlignment="1">
      <alignment horizontal="center"/>
    </xf>
    <xf numFmtId="0" fontId="17" fillId="35" borderId="0" xfId="32" applyFont="1" applyFill="1" applyAlignment="1">
      <alignment horizontal="center"/>
    </xf>
    <xf numFmtId="0" fontId="17" fillId="4" borderId="0" xfId="32" applyFont="1" applyFill="1" applyAlignment="1">
      <alignment horizontal="center"/>
    </xf>
    <xf numFmtId="0" fontId="52" fillId="25" borderId="0" xfId="32" applyFont="1" applyFill="1" applyAlignment="1">
      <alignment horizontal="left"/>
    </xf>
    <xf numFmtId="0" fontId="1" fillId="24" borderId="0" xfId="32" applyFont="1" applyFill="1" applyAlignment="1">
      <alignment horizontal="center"/>
    </xf>
  </cellXfs>
  <cellStyles count="44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Neutro" xfId="31" builtinId="28"/>
    <cellStyle name="Normal" xfId="0" builtinId="0"/>
    <cellStyle name="Normal_bicicleta_exemplo" xfId="32"/>
    <cellStyle name="Nota" xfId="33" builtinId="10" customBuiltin="1"/>
    <cellStyle name="Saída" xfId="34" builtinId="21" customBuiltin="1"/>
    <cellStyle name="Texto de Aviso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1 1" xfId="39"/>
    <cellStyle name="Título 2" xfId="40" builtinId="17" customBuiltin="1"/>
    <cellStyle name="Título 3" xfId="41" builtinId="18" customBuiltin="1"/>
    <cellStyle name="Título 4" xfId="42" builtinId="19" customBuiltin="1"/>
    <cellStyle name="Total" xfId="4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Tempo de download</a:t>
            </a:r>
          </a:p>
        </c:rich>
      </c:tx>
      <c:layout>
        <c:manualLayout>
          <c:xMode val="edge"/>
          <c:yMode val="edge"/>
          <c:x val="0.36077479760940173"/>
          <c:y val="3.61843702343531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27845036319612"/>
          <c:y val="0.13486863767706248"/>
          <c:w val="0.82324455205811142"/>
          <c:h val="0.65789579354664618"/>
        </c:manualLayout>
      </c:layout>
      <c:scatterChart>
        <c:scatterStyle val="smoothMarker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3.3131621259206968E-2"/>
                  <c:y val="2.138384723022978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8A-43AF-AE23-78284F95B671}"/>
                </c:ext>
              </c:extLst>
            </c:dLbl>
            <c:dLbl>
              <c:idx val="1"/>
              <c:layout>
                <c:manualLayout>
                  <c:x val="-3.793508862239601E-3"/>
                  <c:y val="3.848683847336130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8A-43AF-AE23-78284F95B671}"/>
                </c:ext>
              </c:extLst>
            </c:dLbl>
            <c:dLbl>
              <c:idx val="2"/>
              <c:layout>
                <c:manualLayout>
                  <c:x val="-0.19386602098466496"/>
                  <c:y val="-1.90458589427675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8A-43AF-AE23-78284F95B67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Aplicação!$C$17:$C$19</c:f>
              <c:numCache>
                <c:formatCode>General</c:formatCode>
                <c:ptCount val="3"/>
                <c:pt idx="0">
                  <c:v>17</c:v>
                </c:pt>
                <c:pt idx="1">
                  <c:v>34</c:v>
                </c:pt>
                <c:pt idx="2">
                  <c:v>68</c:v>
                </c:pt>
              </c:numCache>
            </c:numRef>
          </c:xVal>
          <c:yVal>
            <c:numRef>
              <c:f>Aplicação!$B$17:$B$19</c:f>
              <c:numCache>
                <c:formatCode>General</c:formatCode>
                <c:ptCount val="3"/>
                <c:pt idx="0">
                  <c:v>544</c:v>
                </c:pt>
                <c:pt idx="1">
                  <c:v>1088</c:v>
                </c:pt>
                <c:pt idx="2">
                  <c:v>2176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F8A-43AF-AE23-78284F95B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9758239"/>
        <c:axId val="1"/>
      </c:scatterChart>
      <c:valAx>
        <c:axId val="18997582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Tempo </a:t>
                </a:r>
              </a:p>
            </c:rich>
          </c:tx>
          <c:layout>
            <c:manualLayout>
              <c:xMode val="edge"/>
              <c:yMode val="edge"/>
              <c:x val="0.50605308901031165"/>
              <c:y val="0.881580197732200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Quantidade de dados</a:t>
                </a:r>
              </a:p>
            </c:rich>
          </c:tx>
          <c:layout>
            <c:manualLayout>
              <c:xMode val="edge"/>
              <c:yMode val="edge"/>
              <c:x val="1.2106455030852014E-2"/>
              <c:y val="0.26644756361976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899758239"/>
        <c:crosses val="autoZero"/>
        <c:crossBetween val="midCat"/>
      </c:valAx>
      <c:spPr>
        <a:solidFill>
          <a:schemeClr val="accent3">
            <a:lumMod val="60000"/>
            <a:lumOff val="40000"/>
          </a:schemeClr>
        </a:solidFill>
        <a:ln w="12700">
          <a:solidFill>
            <a:srgbClr val="CC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Aplica&#231;&#227;o!A1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hyperlink" Target="#Exemplo!A1"/><Relationship Id="rId4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Aplica&#231;&#227;o!A1"/><Relationship Id="rId2" Type="http://schemas.openxmlformats.org/officeDocument/2006/relationships/image" Target="../media/image5.png"/><Relationship Id="rId1" Type="http://schemas.openxmlformats.org/officeDocument/2006/relationships/hyperlink" Target="#'C&#225;lculo do tempo de download'!A1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hyperlink" Target="#Exemplo!A1"/><Relationship Id="rId7" Type="http://schemas.openxmlformats.org/officeDocument/2006/relationships/image" Target="../media/image13.png"/><Relationship Id="rId2" Type="http://schemas.openxmlformats.org/officeDocument/2006/relationships/image" Target="../media/image5.png"/><Relationship Id="rId1" Type="http://schemas.openxmlformats.org/officeDocument/2006/relationships/hyperlink" Target="#'Exerc&#237;cios tempo de download'!A1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C&#225;lculo do tempo de download'!A1"/><Relationship Id="rId2" Type="http://schemas.openxmlformats.org/officeDocument/2006/relationships/image" Target="../media/image5.png"/><Relationship Id="rId1" Type="http://schemas.openxmlformats.org/officeDocument/2006/relationships/hyperlink" Target="#Investiga&#231;&#227;o!A1"/><Relationship Id="rId4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Exerc&#237;cios tempo de download'!A1"/><Relationship Id="rId2" Type="http://schemas.openxmlformats.org/officeDocument/2006/relationships/image" Target="../media/image5.png"/><Relationship Id="rId1" Type="http://schemas.openxmlformats.org/officeDocument/2006/relationships/hyperlink" Target="#Cr&#233;ditos!A1"/><Relationship Id="rId4" Type="http://schemas.openxmlformats.org/officeDocument/2006/relationships/image" Target="../media/image9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png"/><Relationship Id="rId3" Type="http://schemas.openxmlformats.org/officeDocument/2006/relationships/image" Target="../media/image17.png"/><Relationship Id="rId7" Type="http://schemas.openxmlformats.org/officeDocument/2006/relationships/image" Target="../media/image19.png"/><Relationship Id="rId2" Type="http://schemas.openxmlformats.org/officeDocument/2006/relationships/image" Target="../media/image16.jpeg"/><Relationship Id="rId1" Type="http://schemas.openxmlformats.org/officeDocument/2006/relationships/image" Target="../media/image15.jpeg"/><Relationship Id="rId6" Type="http://schemas.openxmlformats.org/officeDocument/2006/relationships/image" Target="../media/image18.png"/><Relationship Id="rId5" Type="http://schemas.openxmlformats.org/officeDocument/2006/relationships/image" Target="../media/image9.png"/><Relationship Id="rId4" Type="http://schemas.openxmlformats.org/officeDocument/2006/relationships/hyperlink" Target="#Investiga&#231;&#227;o!A1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2</xdr:row>
      <xdr:rowOff>142875</xdr:rowOff>
    </xdr:from>
    <xdr:to>
      <xdr:col>11</xdr:col>
      <xdr:colOff>546100</xdr:colOff>
      <xdr:row>24</xdr:row>
      <xdr:rowOff>41275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0BFD655-3EAA-6D35-24D1-952D5D24D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19125"/>
          <a:ext cx="6985000" cy="4089400"/>
        </a:xfrm>
        <a:prstGeom prst="rect">
          <a:avLst/>
        </a:prstGeom>
        <a:ln w="2286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  <xdr:twoCellAnchor editAs="oneCell">
    <xdr:from>
      <xdr:col>9</xdr:col>
      <xdr:colOff>552450</xdr:colOff>
      <xdr:row>20</xdr:row>
      <xdr:rowOff>47625</xdr:rowOff>
    </xdr:from>
    <xdr:to>
      <xdr:col>11</xdr:col>
      <xdr:colOff>400050</xdr:colOff>
      <xdr:row>23</xdr:row>
      <xdr:rowOff>190500</xdr:rowOff>
    </xdr:to>
    <xdr:pic>
      <xdr:nvPicPr>
        <xdr:cNvPr id="19460" name="Imagem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8DABB4D-8719-C572-6E75-1D7992802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8850" y="3952875"/>
          <a:ext cx="1066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333375</xdr:colOff>
      <xdr:row>25</xdr:row>
      <xdr:rowOff>0</xdr:rowOff>
    </xdr:from>
    <xdr:to>
      <xdr:col>6</xdr:col>
      <xdr:colOff>581025</xdr:colOff>
      <xdr:row>27</xdr:row>
      <xdr:rowOff>247650</xdr:rowOff>
    </xdr:to>
    <xdr:pic>
      <xdr:nvPicPr>
        <xdr:cNvPr id="1077" name="Picture 7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13AD98-5164-9E89-71D5-E76D142B3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5" y="5781675"/>
          <a:ext cx="10668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1571625</xdr:colOff>
      <xdr:row>3</xdr:row>
      <xdr:rowOff>66675</xdr:rowOff>
    </xdr:from>
    <xdr:to>
      <xdr:col>4</xdr:col>
      <xdr:colOff>1200150</xdr:colOff>
      <xdr:row>8</xdr:row>
      <xdr:rowOff>381000</xdr:rowOff>
    </xdr:to>
    <xdr:pic>
      <xdr:nvPicPr>
        <xdr:cNvPr id="1078" name="Picture 10">
          <a:extLst>
            <a:ext uri="{FF2B5EF4-FFF2-40B4-BE49-F238E27FC236}">
              <a16:creationId xmlns:a16="http://schemas.microsoft.com/office/drawing/2014/main" id="{FBD1680D-2F71-F95E-C74E-A5FC7D17A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285750"/>
          <a:ext cx="3086100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314325</xdr:colOff>
      <xdr:row>14</xdr:row>
      <xdr:rowOff>38100</xdr:rowOff>
    </xdr:from>
    <xdr:to>
      <xdr:col>9</xdr:col>
      <xdr:colOff>790575</xdr:colOff>
      <xdr:row>23</xdr:row>
      <xdr:rowOff>19050</xdr:rowOff>
    </xdr:to>
    <xdr:graphicFrame macro="">
      <xdr:nvGraphicFramePr>
        <xdr:cNvPr id="1079" name="Gráfico 11">
          <a:extLst>
            <a:ext uri="{FF2B5EF4-FFF2-40B4-BE49-F238E27FC236}">
              <a16:creationId xmlns:a16="http://schemas.microsoft.com/office/drawing/2014/main" id="{62D0EC2F-69A2-3711-C589-94DC8CEA5C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638175</xdr:colOff>
          <xdr:row>26</xdr:row>
          <xdr:rowOff>0</xdr:rowOff>
        </xdr:from>
        <xdr:to>
          <xdr:col>3</xdr:col>
          <xdr:colOff>85725</xdr:colOff>
          <xdr:row>27</xdr:row>
          <xdr:rowOff>257175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A5E7F43D-EFF9-6534-1907-D12A0C5E7E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352425</xdr:colOff>
          <xdr:row>23</xdr:row>
          <xdr:rowOff>171450</xdr:rowOff>
        </xdr:from>
        <xdr:to>
          <xdr:col>2</xdr:col>
          <xdr:colOff>904875</xdr:colOff>
          <xdr:row>26</xdr:row>
          <xdr:rowOff>47625</xdr:rowOff>
        </xdr:to>
        <xdr:sp macro="" textlink="">
          <xdr:nvSpPr>
            <xdr:cNvPr id="1044" name="Object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3B5697F4-6DAD-B2DD-DA5E-E254F2260D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209550</xdr:colOff>
      <xdr:row>36</xdr:row>
      <xdr:rowOff>342900</xdr:rowOff>
    </xdr:from>
    <xdr:to>
      <xdr:col>13</xdr:col>
      <xdr:colOff>247650</xdr:colOff>
      <xdr:row>40</xdr:row>
      <xdr:rowOff>28575</xdr:rowOff>
    </xdr:to>
    <xdr:pic>
      <xdr:nvPicPr>
        <xdr:cNvPr id="3109" name="Picture 4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53E639-EE59-28B9-6360-415B2B714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7353300"/>
          <a:ext cx="1066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35</xdr:row>
      <xdr:rowOff>180975</xdr:rowOff>
    </xdr:from>
    <xdr:to>
      <xdr:col>3</xdr:col>
      <xdr:colOff>381000</xdr:colOff>
      <xdr:row>38</xdr:row>
      <xdr:rowOff>19050</xdr:rowOff>
    </xdr:to>
    <xdr:pic>
      <xdr:nvPicPr>
        <xdr:cNvPr id="3110" name="Picture 4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9374DDC-52FD-4769-AE6E-D4520529F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7000875"/>
          <a:ext cx="10858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3</xdr:row>
          <xdr:rowOff>66675</xdr:rowOff>
        </xdr:from>
        <xdr:to>
          <xdr:col>8</xdr:col>
          <xdr:colOff>0</xdr:colOff>
          <xdr:row>6</xdr:row>
          <xdr:rowOff>0</xdr:rowOff>
        </xdr:to>
        <xdr:sp macro="" textlink="">
          <xdr:nvSpPr>
            <xdr:cNvPr id="3079" name="Object 1031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F41238E0-F77B-3112-8223-3E9CA9DCE4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85725</xdr:colOff>
      <xdr:row>16</xdr:row>
      <xdr:rowOff>104775</xdr:rowOff>
    </xdr:from>
    <xdr:to>
      <xdr:col>5</xdr:col>
      <xdr:colOff>447675</xdr:colOff>
      <xdr:row>24</xdr:row>
      <xdr:rowOff>47625</xdr:rowOff>
    </xdr:to>
    <xdr:pic>
      <xdr:nvPicPr>
        <xdr:cNvPr id="3111" name="Picture 1032">
          <a:extLst>
            <a:ext uri="{FF2B5EF4-FFF2-40B4-BE49-F238E27FC236}">
              <a16:creationId xmlns:a16="http://schemas.microsoft.com/office/drawing/2014/main" id="{00D60786-2EA4-FCD7-2458-A1FA358C4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1" r="1918"/>
        <a:stretch>
          <a:fillRect/>
        </a:stretch>
      </xdr:blipFill>
      <xdr:spPr bwMode="auto">
        <a:xfrm>
          <a:off x="228600" y="3324225"/>
          <a:ext cx="241935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22</xdr:row>
          <xdr:rowOff>19050</xdr:rowOff>
        </xdr:from>
        <xdr:to>
          <xdr:col>14</xdr:col>
          <xdr:colOff>76200</xdr:colOff>
          <xdr:row>25</xdr:row>
          <xdr:rowOff>9525</xdr:rowOff>
        </xdr:to>
        <xdr:sp macro="" textlink="">
          <xdr:nvSpPr>
            <xdr:cNvPr id="3081" name="Object 1033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94FA7518-F956-4C89-9E8D-40E3126013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952500</xdr:colOff>
      <xdr:row>78</xdr:row>
      <xdr:rowOff>95250</xdr:rowOff>
    </xdr:from>
    <xdr:to>
      <xdr:col>18</xdr:col>
      <xdr:colOff>152400</xdr:colOff>
      <xdr:row>81</xdr:row>
      <xdr:rowOff>19050</xdr:rowOff>
    </xdr:to>
    <xdr:pic>
      <xdr:nvPicPr>
        <xdr:cNvPr id="4171" name="Picture 15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3F74F3-24F1-7956-E851-8A0EE7FAB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15316200"/>
          <a:ext cx="1066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79</xdr:row>
      <xdr:rowOff>85725</xdr:rowOff>
    </xdr:from>
    <xdr:to>
      <xdr:col>4</xdr:col>
      <xdr:colOff>47625</xdr:colOff>
      <xdr:row>81</xdr:row>
      <xdr:rowOff>180975</xdr:rowOff>
    </xdr:to>
    <xdr:pic>
      <xdr:nvPicPr>
        <xdr:cNvPr id="4172" name="Picture 16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A3C6E97-5C22-55A4-9429-A57CACDA6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5497175"/>
          <a:ext cx="10858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16</xdr:row>
      <xdr:rowOff>95250</xdr:rowOff>
    </xdr:from>
    <xdr:to>
      <xdr:col>16</xdr:col>
      <xdr:colOff>1571625</xdr:colOff>
      <xdr:row>24</xdr:row>
      <xdr:rowOff>95250</xdr:rowOff>
    </xdr:to>
    <xdr:pic>
      <xdr:nvPicPr>
        <xdr:cNvPr id="4173" name="Picture 16">
          <a:extLst>
            <a:ext uri="{FF2B5EF4-FFF2-40B4-BE49-F238E27FC236}">
              <a16:creationId xmlns:a16="http://schemas.microsoft.com/office/drawing/2014/main" id="{84D491BD-C9C9-0B46-0430-B32BF83E5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799" r="13959" b="23685"/>
        <a:stretch>
          <a:fillRect/>
        </a:stretch>
      </xdr:blipFill>
      <xdr:spPr bwMode="auto">
        <a:xfrm>
          <a:off x="257175" y="3343275"/>
          <a:ext cx="7867650" cy="1533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19050</xdr:colOff>
      <xdr:row>35</xdr:row>
      <xdr:rowOff>85725</xdr:rowOff>
    </xdr:from>
    <xdr:to>
      <xdr:col>18</xdr:col>
      <xdr:colOff>304800</xdr:colOff>
      <xdr:row>43</xdr:row>
      <xdr:rowOff>123825</xdr:rowOff>
    </xdr:to>
    <xdr:pic>
      <xdr:nvPicPr>
        <xdr:cNvPr id="4174" name="Picture 18">
          <a:extLst>
            <a:ext uri="{FF2B5EF4-FFF2-40B4-BE49-F238E27FC236}">
              <a16:creationId xmlns:a16="http://schemas.microsoft.com/office/drawing/2014/main" id="{CD5210AF-4ECE-6127-5896-2F07B5D49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1866" b="18900"/>
        <a:stretch>
          <a:fillRect/>
        </a:stretch>
      </xdr:blipFill>
      <xdr:spPr bwMode="auto">
        <a:xfrm>
          <a:off x="180975" y="7038975"/>
          <a:ext cx="8543925" cy="1562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247650</xdr:colOff>
      <xdr:row>51</xdr:row>
      <xdr:rowOff>114300</xdr:rowOff>
    </xdr:from>
    <xdr:to>
      <xdr:col>16</xdr:col>
      <xdr:colOff>771525</xdr:colOff>
      <xdr:row>59</xdr:row>
      <xdr:rowOff>123825</xdr:rowOff>
    </xdr:to>
    <xdr:pic>
      <xdr:nvPicPr>
        <xdr:cNvPr id="4175" name="Picture 19">
          <a:extLst>
            <a:ext uri="{FF2B5EF4-FFF2-40B4-BE49-F238E27FC236}">
              <a16:creationId xmlns:a16="http://schemas.microsoft.com/office/drawing/2014/main" id="{BEF99AB3-D901-9CAC-44AE-069DBD292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2345" r="24374" b="19139"/>
        <a:stretch>
          <a:fillRect/>
        </a:stretch>
      </xdr:blipFill>
      <xdr:spPr bwMode="auto">
        <a:xfrm>
          <a:off x="409575" y="10172700"/>
          <a:ext cx="6915150" cy="1533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314325</xdr:colOff>
      <xdr:row>62</xdr:row>
      <xdr:rowOff>95250</xdr:rowOff>
    </xdr:from>
    <xdr:to>
      <xdr:col>15</xdr:col>
      <xdr:colOff>466725</xdr:colOff>
      <xdr:row>80</xdr:row>
      <xdr:rowOff>133350</xdr:rowOff>
    </xdr:to>
    <xdr:pic>
      <xdr:nvPicPr>
        <xdr:cNvPr id="4176" name="Picture 20">
          <a:extLst>
            <a:ext uri="{FF2B5EF4-FFF2-40B4-BE49-F238E27FC236}">
              <a16:creationId xmlns:a16="http://schemas.microsoft.com/office/drawing/2014/main" id="{55AC2AE2-9673-41A9-3C0B-4AAE15FBB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2268200"/>
          <a:ext cx="4162425" cy="3676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685800</xdr:colOff>
      <xdr:row>31</xdr:row>
      <xdr:rowOff>0</xdr:rowOff>
    </xdr:from>
    <xdr:to>
      <xdr:col>17</xdr:col>
      <xdr:colOff>466725</xdr:colOff>
      <xdr:row>34</xdr:row>
      <xdr:rowOff>76200</xdr:rowOff>
    </xdr:to>
    <xdr:pic>
      <xdr:nvPicPr>
        <xdr:cNvPr id="6165" name="Picture 4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125676-0D11-FCF0-2255-10B29A1C7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0150" y="6134100"/>
          <a:ext cx="10572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161925</xdr:colOff>
      <xdr:row>31</xdr:row>
      <xdr:rowOff>19050</xdr:rowOff>
    </xdr:from>
    <xdr:to>
      <xdr:col>5</xdr:col>
      <xdr:colOff>352425</xdr:colOff>
      <xdr:row>34</xdr:row>
      <xdr:rowOff>76200</xdr:rowOff>
    </xdr:to>
    <xdr:pic>
      <xdr:nvPicPr>
        <xdr:cNvPr id="6166" name="Picture 4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4D4A10B-97CE-C6F2-9D2D-33E27CFC1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6153150"/>
          <a:ext cx="10763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571500</xdr:colOff>
      <xdr:row>16</xdr:row>
      <xdr:rowOff>47625</xdr:rowOff>
    </xdr:from>
    <xdr:to>
      <xdr:col>30</xdr:col>
      <xdr:colOff>104775</xdr:colOff>
      <xdr:row>19</xdr:row>
      <xdr:rowOff>161925</xdr:rowOff>
    </xdr:to>
    <xdr:pic>
      <xdr:nvPicPr>
        <xdr:cNvPr id="8213" name="Picture 3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90C0C3-63BF-C5A8-3014-8991E9625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4825" y="3590925"/>
          <a:ext cx="1066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295275</xdr:colOff>
      <xdr:row>16</xdr:row>
      <xdr:rowOff>66675</xdr:rowOff>
    </xdr:from>
    <xdr:to>
      <xdr:col>5</xdr:col>
      <xdr:colOff>428625</xdr:colOff>
      <xdr:row>19</xdr:row>
      <xdr:rowOff>152400</xdr:rowOff>
    </xdr:to>
    <xdr:pic>
      <xdr:nvPicPr>
        <xdr:cNvPr id="8214" name="Picture 4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4448BE5-A932-D18D-99E1-DB06DC6FD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3609975"/>
          <a:ext cx="10858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590550</xdr:colOff>
      <xdr:row>15</xdr:row>
      <xdr:rowOff>19050</xdr:rowOff>
    </xdr:from>
    <xdr:to>
      <xdr:col>4</xdr:col>
      <xdr:colOff>9525</xdr:colOff>
      <xdr:row>20</xdr:row>
      <xdr:rowOff>161925</xdr:rowOff>
    </xdr:to>
    <xdr:pic>
      <xdr:nvPicPr>
        <xdr:cNvPr id="9389" name="Picture 1">
          <a:extLst>
            <a:ext uri="{FF2B5EF4-FFF2-40B4-BE49-F238E27FC236}">
              <a16:creationId xmlns:a16="http://schemas.microsoft.com/office/drawing/2014/main" id="{FA6C911E-732D-0F32-1071-C8B82000C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3686175"/>
          <a:ext cx="10668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99</xdr:col>
      <xdr:colOff>381000</xdr:colOff>
      <xdr:row>14</xdr:row>
      <xdr:rowOff>19050</xdr:rowOff>
    </xdr:from>
    <xdr:to>
      <xdr:col>100</xdr:col>
      <xdr:colOff>533400</xdr:colOff>
      <xdr:row>19</xdr:row>
      <xdr:rowOff>95250</xdr:rowOff>
    </xdr:to>
    <xdr:pic>
      <xdr:nvPicPr>
        <xdr:cNvPr id="9390" name="Picture 4">
          <a:extLst>
            <a:ext uri="{FF2B5EF4-FFF2-40B4-BE49-F238E27FC236}">
              <a16:creationId xmlns:a16="http://schemas.microsoft.com/office/drawing/2014/main" id="{1894181B-5612-85B3-0E47-82D815760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27625" y="3495675"/>
          <a:ext cx="7620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96</xdr:col>
      <xdr:colOff>342900</xdr:colOff>
      <xdr:row>7</xdr:row>
      <xdr:rowOff>190500</xdr:rowOff>
    </xdr:from>
    <xdr:to>
      <xdr:col>97</xdr:col>
      <xdr:colOff>514350</xdr:colOff>
      <xdr:row>13</xdr:row>
      <xdr:rowOff>47625</xdr:rowOff>
    </xdr:to>
    <xdr:pic>
      <xdr:nvPicPr>
        <xdr:cNvPr id="9391" name="Picture 5">
          <a:extLst>
            <a:ext uri="{FF2B5EF4-FFF2-40B4-BE49-F238E27FC236}">
              <a16:creationId xmlns:a16="http://schemas.microsoft.com/office/drawing/2014/main" id="{6A848269-CEF2-DECE-2BBC-BDCC031A0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49"/>
        <a:stretch>
          <a:fillRect/>
        </a:stretch>
      </xdr:blipFill>
      <xdr:spPr bwMode="auto">
        <a:xfrm>
          <a:off x="66760725" y="1981200"/>
          <a:ext cx="7810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102</xdr:col>
      <xdr:colOff>123825</xdr:colOff>
      <xdr:row>19</xdr:row>
      <xdr:rowOff>123825</xdr:rowOff>
    </xdr:from>
    <xdr:to>
      <xdr:col>103</xdr:col>
      <xdr:colOff>552450</xdr:colOff>
      <xdr:row>24</xdr:row>
      <xdr:rowOff>47625</xdr:rowOff>
    </xdr:to>
    <xdr:pic>
      <xdr:nvPicPr>
        <xdr:cNvPr id="9392" name="Picture 6">
          <a:extLst>
            <a:ext uri="{FF2B5EF4-FFF2-40B4-BE49-F238E27FC236}">
              <a16:creationId xmlns:a16="http://schemas.microsoft.com/office/drawing/2014/main" id="{694AC523-76AE-F7A9-2CE7-F4242A464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0" y="4648200"/>
          <a:ext cx="10382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95</xdr:col>
      <xdr:colOff>342900</xdr:colOff>
      <xdr:row>5</xdr:row>
      <xdr:rowOff>238125</xdr:rowOff>
    </xdr:from>
    <xdr:to>
      <xdr:col>102</xdr:col>
      <xdr:colOff>28575</xdr:colOff>
      <xdr:row>8</xdr:row>
      <xdr:rowOff>76200</xdr:rowOff>
    </xdr:to>
    <xdr:grpSp>
      <xdr:nvGrpSpPr>
        <xdr:cNvPr id="9393" name="Group 7">
          <a:extLst>
            <a:ext uri="{FF2B5EF4-FFF2-40B4-BE49-F238E27FC236}">
              <a16:creationId xmlns:a16="http://schemas.microsoft.com/office/drawing/2014/main" id="{27020FF3-409D-D105-D0C1-AA2D71D04D99}"/>
            </a:ext>
          </a:extLst>
        </xdr:cNvPr>
        <xdr:cNvGrpSpPr>
          <a:grpSpLocks/>
        </xdr:cNvGrpSpPr>
      </xdr:nvGrpSpPr>
      <xdr:grpSpPr bwMode="auto">
        <a:xfrm>
          <a:off x="66151125" y="1352550"/>
          <a:ext cx="3952875" cy="914400"/>
          <a:chOff x="123790" y="356"/>
          <a:chExt cx="8483" cy="926"/>
        </a:xfrm>
      </xdr:grpSpPr>
      <xdr:sp macro="" textlink="">
        <xdr:nvSpPr>
          <xdr:cNvPr id="9404" name="AutoShape 8">
            <a:extLst>
              <a:ext uri="{FF2B5EF4-FFF2-40B4-BE49-F238E27FC236}">
                <a16:creationId xmlns:a16="http://schemas.microsoft.com/office/drawing/2014/main" id="{8EBEA895-A8CF-C642-5A1B-5D7AC1A85C23}"/>
              </a:ext>
            </a:extLst>
          </xdr:cNvPr>
          <xdr:cNvSpPr>
            <a:spLocks noChangeArrowheads="1"/>
          </xdr:cNvSpPr>
        </xdr:nvSpPr>
        <xdr:spPr bwMode="auto">
          <a:xfrm>
            <a:off x="123790" y="356"/>
            <a:ext cx="8483" cy="926"/>
          </a:xfrm>
          <a:prstGeom prst="roundRect">
            <a:avLst>
              <a:gd name="adj" fmla="val 10000"/>
            </a:avLst>
          </a:prstGeom>
          <a:noFill/>
          <a:ln w="25560">
            <a:solidFill>
              <a:srgbClr val="FFFFFF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 fLocksText="0">
        <xdr:nvSpPr>
          <xdr:cNvPr id="6153" name="Rectangle 9">
            <a:extLst>
              <a:ext uri="{FF2B5EF4-FFF2-40B4-BE49-F238E27FC236}">
                <a16:creationId xmlns:a16="http://schemas.microsoft.com/office/drawing/2014/main" id="{E45FECED-A03B-10D6-28B5-71D7CE8981BA}"/>
              </a:ext>
            </a:extLst>
          </xdr:cNvPr>
          <xdr:cNvSpPr>
            <a:spLocks noChangeArrowheads="1"/>
          </xdr:cNvSpPr>
        </xdr:nvSpPr>
        <xdr:spPr bwMode="auto">
          <a:xfrm>
            <a:off x="123831" y="385"/>
            <a:ext cx="8401" cy="868"/>
          </a:xfrm>
          <a:prstGeom prst="rect">
            <a:avLst/>
          </a:prstGeom>
          <a:noFill/>
          <a:ln w="9525">
            <a:noFill/>
            <a:round/>
            <a:headEnd/>
            <a:tailEnd/>
          </a:ln>
          <a:effectLst/>
        </xdr:spPr>
        <xdr:txBody>
          <a:bodyPr vertOverflow="clip" wrap="square" lIns="102600" tIns="102600" rIns="102600" bIns="102600" anchor="ctr" upright="1"/>
          <a:lstStyle/>
          <a:p>
            <a:pPr algn="ctr" rtl="0">
              <a:defRPr sz="1000"/>
            </a:pPr>
            <a:r>
              <a:rPr lang="pt-BR" sz="2700" b="0" i="0" strike="noStrike">
                <a:solidFill>
                  <a:srgbClr val="FFFFFF"/>
                </a:solidFill>
                <a:latin typeface="Calibri"/>
              </a:rPr>
              <a:t>Créditos</a:t>
            </a:r>
          </a:p>
        </xdr:txBody>
      </xdr:sp>
    </xdr:grpSp>
    <xdr:clientData/>
  </xdr:twoCellAnchor>
  <xdr:twoCellAnchor>
    <xdr:from>
      <xdr:col>193</xdr:col>
      <xdr:colOff>381000</xdr:colOff>
      <xdr:row>14</xdr:row>
      <xdr:rowOff>19050</xdr:rowOff>
    </xdr:from>
    <xdr:to>
      <xdr:col>194</xdr:col>
      <xdr:colOff>533400</xdr:colOff>
      <xdr:row>19</xdr:row>
      <xdr:rowOff>95250</xdr:rowOff>
    </xdr:to>
    <xdr:pic>
      <xdr:nvPicPr>
        <xdr:cNvPr id="9394" name="Picture 10">
          <a:extLst>
            <a:ext uri="{FF2B5EF4-FFF2-40B4-BE49-F238E27FC236}">
              <a16:creationId xmlns:a16="http://schemas.microsoft.com/office/drawing/2014/main" id="{89EF3CB4-809B-2CFD-D3A5-F8E1185C7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30025" y="3495675"/>
          <a:ext cx="7620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190</xdr:col>
      <xdr:colOff>342900</xdr:colOff>
      <xdr:row>7</xdr:row>
      <xdr:rowOff>190500</xdr:rowOff>
    </xdr:from>
    <xdr:to>
      <xdr:col>191</xdr:col>
      <xdr:colOff>514350</xdr:colOff>
      <xdr:row>13</xdr:row>
      <xdr:rowOff>47625</xdr:rowOff>
    </xdr:to>
    <xdr:pic>
      <xdr:nvPicPr>
        <xdr:cNvPr id="9395" name="Picture 11">
          <a:extLst>
            <a:ext uri="{FF2B5EF4-FFF2-40B4-BE49-F238E27FC236}">
              <a16:creationId xmlns:a16="http://schemas.microsoft.com/office/drawing/2014/main" id="{9896F542-E2E9-7376-A225-6E71222F7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49"/>
        <a:stretch>
          <a:fillRect/>
        </a:stretch>
      </xdr:blipFill>
      <xdr:spPr bwMode="auto">
        <a:xfrm>
          <a:off x="124063125" y="1981200"/>
          <a:ext cx="7810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196</xdr:col>
      <xdr:colOff>123825</xdr:colOff>
      <xdr:row>19</xdr:row>
      <xdr:rowOff>123825</xdr:rowOff>
    </xdr:from>
    <xdr:to>
      <xdr:col>197</xdr:col>
      <xdr:colOff>552450</xdr:colOff>
      <xdr:row>24</xdr:row>
      <xdr:rowOff>47625</xdr:rowOff>
    </xdr:to>
    <xdr:pic>
      <xdr:nvPicPr>
        <xdr:cNvPr id="9396" name="Picture 12">
          <a:extLst>
            <a:ext uri="{FF2B5EF4-FFF2-40B4-BE49-F238E27FC236}">
              <a16:creationId xmlns:a16="http://schemas.microsoft.com/office/drawing/2014/main" id="{FE1A9A2B-F127-617F-C9CA-9B7AA0748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501650" y="4648200"/>
          <a:ext cx="10382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189</xdr:col>
      <xdr:colOff>342900</xdr:colOff>
      <xdr:row>5</xdr:row>
      <xdr:rowOff>238125</xdr:rowOff>
    </xdr:from>
    <xdr:to>
      <xdr:col>196</xdr:col>
      <xdr:colOff>28575</xdr:colOff>
      <xdr:row>8</xdr:row>
      <xdr:rowOff>76200</xdr:rowOff>
    </xdr:to>
    <xdr:grpSp>
      <xdr:nvGrpSpPr>
        <xdr:cNvPr id="9397" name="Group 13">
          <a:extLst>
            <a:ext uri="{FF2B5EF4-FFF2-40B4-BE49-F238E27FC236}">
              <a16:creationId xmlns:a16="http://schemas.microsoft.com/office/drawing/2014/main" id="{4DFE77E6-59BC-E61D-6CAB-401A787484F2}"/>
            </a:ext>
          </a:extLst>
        </xdr:cNvPr>
        <xdr:cNvGrpSpPr>
          <a:grpSpLocks/>
        </xdr:cNvGrpSpPr>
      </xdr:nvGrpSpPr>
      <xdr:grpSpPr bwMode="auto">
        <a:xfrm>
          <a:off x="123453525" y="1352550"/>
          <a:ext cx="3952875" cy="914400"/>
          <a:chOff x="246844" y="356"/>
          <a:chExt cx="8483" cy="926"/>
        </a:xfrm>
      </xdr:grpSpPr>
      <xdr:sp macro="" textlink="">
        <xdr:nvSpPr>
          <xdr:cNvPr id="9402" name="AutoShape 14">
            <a:extLst>
              <a:ext uri="{FF2B5EF4-FFF2-40B4-BE49-F238E27FC236}">
                <a16:creationId xmlns:a16="http://schemas.microsoft.com/office/drawing/2014/main" id="{2D39B533-0C55-26C8-DD89-384A4C2C586B}"/>
              </a:ext>
            </a:extLst>
          </xdr:cNvPr>
          <xdr:cNvSpPr>
            <a:spLocks noChangeArrowheads="1"/>
          </xdr:cNvSpPr>
        </xdr:nvSpPr>
        <xdr:spPr bwMode="auto">
          <a:xfrm>
            <a:off x="246844" y="356"/>
            <a:ext cx="8483" cy="926"/>
          </a:xfrm>
          <a:prstGeom prst="roundRect">
            <a:avLst>
              <a:gd name="adj" fmla="val 10000"/>
            </a:avLst>
          </a:prstGeom>
          <a:noFill/>
          <a:ln w="25560">
            <a:solidFill>
              <a:srgbClr val="FFFFFF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 fLocksText="0">
        <xdr:nvSpPr>
          <xdr:cNvPr id="6159" name="Rectangle 15">
            <a:extLst>
              <a:ext uri="{FF2B5EF4-FFF2-40B4-BE49-F238E27FC236}">
                <a16:creationId xmlns:a16="http://schemas.microsoft.com/office/drawing/2014/main" id="{F27AF066-6F9A-19B8-21CF-C764B02627F1}"/>
              </a:ext>
            </a:extLst>
          </xdr:cNvPr>
          <xdr:cNvSpPr>
            <a:spLocks noChangeArrowheads="1"/>
          </xdr:cNvSpPr>
        </xdr:nvSpPr>
        <xdr:spPr bwMode="auto">
          <a:xfrm>
            <a:off x="246885" y="385"/>
            <a:ext cx="8401" cy="868"/>
          </a:xfrm>
          <a:prstGeom prst="rect">
            <a:avLst/>
          </a:prstGeom>
          <a:noFill/>
          <a:ln w="9525">
            <a:noFill/>
            <a:round/>
            <a:headEnd/>
            <a:tailEnd/>
          </a:ln>
          <a:effectLst/>
        </xdr:spPr>
        <xdr:txBody>
          <a:bodyPr vertOverflow="clip" wrap="square" lIns="102600" tIns="102600" rIns="102600" bIns="102600" anchor="ctr" upright="1"/>
          <a:lstStyle/>
          <a:p>
            <a:pPr algn="ctr" rtl="0">
              <a:defRPr sz="1000"/>
            </a:pPr>
            <a:r>
              <a:rPr lang="pt-BR" sz="2700" b="0" i="0" strike="noStrike">
                <a:solidFill>
                  <a:srgbClr val="FFFFFF"/>
                </a:solidFill>
                <a:latin typeface="Calibri"/>
              </a:rPr>
              <a:t>Créditos</a:t>
            </a:r>
          </a:p>
        </xdr:txBody>
      </xdr:sp>
    </xdr:grpSp>
    <xdr:clientData/>
  </xdr:twoCellAnchor>
  <xdr:twoCellAnchor editAs="oneCell">
    <xdr:from>
      <xdr:col>1</xdr:col>
      <xdr:colOff>85725</xdr:colOff>
      <xdr:row>20</xdr:row>
      <xdr:rowOff>209550</xdr:rowOff>
    </xdr:from>
    <xdr:to>
      <xdr:col>2</xdr:col>
      <xdr:colOff>400050</xdr:colOff>
      <xdr:row>22</xdr:row>
      <xdr:rowOff>476250</xdr:rowOff>
    </xdr:to>
    <xdr:pic>
      <xdr:nvPicPr>
        <xdr:cNvPr id="9398" name="Picture 23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8F89652-4516-8CC3-5088-DCC1FB0CD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972050"/>
          <a:ext cx="10763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</xdr:colOff>
      <xdr:row>2</xdr:row>
      <xdr:rowOff>161925</xdr:rowOff>
    </xdr:from>
    <xdr:to>
      <xdr:col>2</xdr:col>
      <xdr:colOff>276225</xdr:colOff>
      <xdr:row>5</xdr:row>
      <xdr:rowOff>200025</xdr:rowOff>
    </xdr:to>
    <xdr:pic>
      <xdr:nvPicPr>
        <xdr:cNvPr id="9399" name="Picture 238" descr="uni2">
          <a:extLst>
            <a:ext uri="{FF2B5EF4-FFF2-40B4-BE49-F238E27FC236}">
              <a16:creationId xmlns:a16="http://schemas.microsoft.com/office/drawing/2014/main" id="{9D7F5664-1206-2D1C-95C6-AF30428A7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61975"/>
          <a:ext cx="9334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447675</xdr:colOff>
      <xdr:row>2</xdr:row>
      <xdr:rowOff>123825</xdr:rowOff>
    </xdr:from>
    <xdr:to>
      <xdr:col>8</xdr:col>
      <xdr:colOff>561975</xdr:colOff>
      <xdr:row>5</xdr:row>
      <xdr:rowOff>295275</xdr:rowOff>
    </xdr:to>
    <xdr:pic>
      <xdr:nvPicPr>
        <xdr:cNvPr id="9400" name="Picture 239" descr="nte">
          <a:extLst>
            <a:ext uri="{FF2B5EF4-FFF2-40B4-BE49-F238E27FC236}">
              <a16:creationId xmlns:a16="http://schemas.microsoft.com/office/drawing/2014/main" id="{A0C053F2-2865-138F-A4D4-E04ECABB0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3275" y="523875"/>
          <a:ext cx="13335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428625</xdr:colOff>
      <xdr:row>7</xdr:row>
      <xdr:rowOff>219075</xdr:rowOff>
    </xdr:from>
    <xdr:to>
      <xdr:col>2</xdr:col>
      <xdr:colOff>781050</xdr:colOff>
      <xdr:row>13</xdr:row>
      <xdr:rowOff>219075</xdr:rowOff>
    </xdr:to>
    <xdr:pic>
      <xdr:nvPicPr>
        <xdr:cNvPr id="9401" name="Picture 19" descr="carlos-31012009">
          <a:extLst>
            <a:ext uri="{FF2B5EF4-FFF2-40B4-BE49-F238E27FC236}">
              <a16:creationId xmlns:a16="http://schemas.microsoft.com/office/drawing/2014/main" id="{31B89873-D4C6-4108-3C1A-749E5F636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009775"/>
          <a:ext cx="1114425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8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4.bin"/><Relationship Id="rId5" Type="http://schemas.openxmlformats.org/officeDocument/2006/relationships/image" Target="../media/image7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E2"/>
  <sheetViews>
    <sheetView tabSelected="1" topLeftCell="A2" workbookViewId="0">
      <selection activeCell="M10" sqref="M10"/>
    </sheetView>
  </sheetViews>
  <sheetFormatPr defaultRowHeight="15" x14ac:dyDescent="0.25"/>
  <cols>
    <col min="1" max="16384" width="9.140625" style="52"/>
  </cols>
  <sheetData>
    <row r="1" spans="5:5" ht="4.5" customHeight="1" x14ac:dyDescent="0.25"/>
    <row r="2" spans="5:5" ht="33" customHeight="1" x14ac:dyDescent="0.25">
      <c r="E2" s="132" t="s">
        <v>124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4"/>
  <sheetViews>
    <sheetView zoomScaleNormal="80" workbookViewId="0"/>
  </sheetViews>
  <sheetFormatPr defaultColWidth="12.5703125" defaultRowHeight="15" x14ac:dyDescent="0.25"/>
  <cols>
    <col min="1" max="1" width="2.85546875" style="3" customWidth="1"/>
    <col min="2" max="2" width="22.85546875" style="3" customWidth="1"/>
    <col min="3" max="3" width="24.85546875" style="3" customWidth="1"/>
    <col min="4" max="4" width="27" style="3" customWidth="1"/>
    <col min="5" max="5" width="19.85546875" style="3" customWidth="1"/>
    <col min="6" max="6" width="12.28515625" style="3" customWidth="1"/>
    <col min="7" max="7" width="9.7109375" style="3" customWidth="1"/>
    <col min="8" max="8" width="2.42578125" style="3" customWidth="1"/>
    <col min="9" max="9" width="2.7109375" style="3" customWidth="1"/>
    <col min="10" max="10" width="16.42578125" style="3" customWidth="1"/>
    <col min="11" max="11" width="3.85546875" style="3" customWidth="1"/>
    <col min="12" max="16384" width="12.5703125" style="3"/>
  </cols>
  <sheetData>
    <row r="1" spans="1:11" x14ac:dyDescent="0.25">
      <c r="A1" s="9"/>
      <c r="B1" s="9"/>
      <c r="C1" s="9"/>
      <c r="D1" s="9"/>
      <c r="E1" s="9"/>
      <c r="F1" s="9"/>
      <c r="G1" s="9"/>
      <c r="H1" s="9"/>
      <c r="I1" s="9"/>
      <c r="J1" s="10"/>
      <c r="K1" s="10"/>
    </row>
    <row r="2" spans="1:11" ht="0.75" customHeight="1" x14ac:dyDescent="0.25">
      <c r="A2" s="10"/>
      <c r="K2" s="10"/>
    </row>
    <row r="3" spans="1:11" ht="1.5" customHeight="1" x14ac:dyDescent="0.7">
      <c r="A3" s="10"/>
      <c r="B3" s="4" t="s">
        <v>0</v>
      </c>
      <c r="C3" s="5"/>
      <c r="D3" s="5"/>
      <c r="E3" s="5"/>
      <c r="F3" s="5"/>
      <c r="G3" s="5"/>
      <c r="H3" s="5"/>
      <c r="I3" s="5"/>
      <c r="K3" s="10"/>
    </row>
    <row r="4" spans="1:11" ht="16.5" customHeight="1" x14ac:dyDescent="0.7">
      <c r="A4" s="10"/>
      <c r="B4" s="121"/>
      <c r="C4" s="122"/>
      <c r="D4" s="122"/>
      <c r="E4" s="122"/>
      <c r="F4" s="122"/>
      <c r="G4" s="122"/>
      <c r="H4" s="122"/>
      <c r="I4" s="122"/>
      <c r="J4" s="123"/>
      <c r="K4" s="10"/>
    </row>
    <row r="5" spans="1:11" ht="18.75" customHeight="1" x14ac:dyDescent="0.7">
      <c r="A5" s="10"/>
      <c r="B5" s="121"/>
      <c r="C5" s="122"/>
      <c r="D5" s="122"/>
      <c r="E5" s="122"/>
      <c r="F5" s="122"/>
      <c r="G5" s="122"/>
      <c r="H5" s="122"/>
      <c r="I5" s="122"/>
      <c r="J5" s="123"/>
      <c r="K5" s="10"/>
    </row>
    <row r="6" spans="1:11" ht="18.75" customHeight="1" x14ac:dyDescent="0.7">
      <c r="A6" s="10"/>
      <c r="B6" s="121"/>
      <c r="C6" s="122"/>
      <c r="D6" s="122"/>
      <c r="E6" s="122"/>
      <c r="F6" s="122"/>
      <c r="G6" s="122"/>
      <c r="H6" s="122"/>
      <c r="I6" s="122"/>
      <c r="J6" s="123"/>
      <c r="K6" s="10"/>
    </row>
    <row r="7" spans="1:11" ht="18.75" customHeight="1" x14ac:dyDescent="0.7">
      <c r="A7" s="10"/>
      <c r="B7" s="121"/>
      <c r="C7" s="122"/>
      <c r="D7" s="122"/>
      <c r="E7" s="122"/>
      <c r="F7" s="122"/>
      <c r="G7" s="122"/>
      <c r="H7" s="122"/>
      <c r="I7" s="122"/>
      <c r="J7" s="123"/>
      <c r="K7" s="10"/>
    </row>
    <row r="8" spans="1:11" ht="18.75" customHeight="1" x14ac:dyDescent="0.7">
      <c r="A8" s="10"/>
      <c r="B8" s="121"/>
      <c r="C8" s="122"/>
      <c r="D8" s="122"/>
      <c r="E8" s="122"/>
      <c r="F8" s="122"/>
      <c r="G8" s="122"/>
      <c r="H8" s="122"/>
      <c r="I8" s="122"/>
      <c r="J8" s="123"/>
      <c r="K8" s="10"/>
    </row>
    <row r="9" spans="1:11" ht="35.25" customHeight="1" x14ac:dyDescent="0.25">
      <c r="A9" s="10"/>
      <c r="B9" s="122"/>
      <c r="C9" s="122"/>
      <c r="D9" s="122"/>
      <c r="E9" s="122"/>
      <c r="F9" s="122"/>
      <c r="G9" s="122"/>
      <c r="H9" s="122"/>
      <c r="I9" s="122"/>
      <c r="J9" s="123"/>
      <c r="K9" s="10"/>
    </row>
    <row r="10" spans="1:11" ht="15.75" x14ac:dyDescent="0.25">
      <c r="A10" s="10"/>
      <c r="B10" s="124" t="s">
        <v>37</v>
      </c>
      <c r="C10" s="124"/>
      <c r="D10" s="124"/>
      <c r="E10" s="124"/>
      <c r="F10" s="124"/>
      <c r="G10" s="124"/>
      <c r="H10" s="122"/>
      <c r="I10" s="122"/>
      <c r="J10" s="123"/>
      <c r="K10" s="10"/>
    </row>
    <row r="11" spans="1:11" ht="15.75" x14ac:dyDescent="0.25">
      <c r="A11" s="10"/>
      <c r="B11" s="124" t="s">
        <v>38</v>
      </c>
      <c r="C11" s="124"/>
      <c r="D11" s="124"/>
      <c r="E11" s="124"/>
      <c r="F11" s="124"/>
      <c r="G11" s="124"/>
      <c r="H11" s="122"/>
      <c r="I11" s="122"/>
      <c r="J11" s="123"/>
      <c r="K11" s="10"/>
    </row>
    <row r="12" spans="1:11" ht="15" customHeight="1" x14ac:dyDescent="0.25">
      <c r="A12" s="10"/>
      <c r="B12" s="123" t="s">
        <v>34</v>
      </c>
      <c r="C12" s="124"/>
      <c r="D12" s="124"/>
      <c r="E12" s="124"/>
      <c r="F12" s="124"/>
      <c r="G12" s="124"/>
      <c r="H12" s="122"/>
      <c r="I12" s="122"/>
      <c r="J12" s="123"/>
      <c r="K12" s="10"/>
    </row>
    <row r="13" spans="1:11" ht="24.75" customHeight="1" x14ac:dyDescent="0.25">
      <c r="A13" s="10"/>
      <c r="B13" s="124" t="s">
        <v>35</v>
      </c>
      <c r="C13" s="124"/>
      <c r="D13" s="124"/>
      <c r="E13" s="124"/>
      <c r="F13" s="124"/>
      <c r="G13" s="124"/>
      <c r="H13" s="122"/>
      <c r="I13" s="122"/>
      <c r="J13" s="123"/>
      <c r="K13" s="10"/>
    </row>
    <row r="14" spans="1:11" ht="17.25" customHeight="1" x14ac:dyDescent="0.25">
      <c r="A14" s="10"/>
      <c r="B14" s="124" t="s">
        <v>36</v>
      </c>
      <c r="C14" s="124"/>
      <c r="D14" s="124"/>
      <c r="E14" s="124"/>
      <c r="F14" s="124"/>
      <c r="G14" s="124"/>
      <c r="H14" s="122"/>
      <c r="I14" s="122"/>
      <c r="J14" s="123"/>
      <c r="K14" s="10"/>
    </row>
    <row r="15" spans="1:11" ht="15.75" x14ac:dyDescent="0.25">
      <c r="A15" s="10"/>
      <c r="B15" s="124"/>
      <c r="C15" s="124"/>
      <c r="D15" s="124"/>
      <c r="E15" s="124"/>
      <c r="F15" s="124"/>
      <c r="G15" s="124"/>
      <c r="H15" s="122"/>
      <c r="I15" s="122"/>
      <c r="J15" s="123"/>
      <c r="K15" s="10"/>
    </row>
    <row r="16" spans="1:11" ht="53.25" customHeight="1" x14ac:dyDescent="0.3">
      <c r="A16" s="10"/>
      <c r="B16" s="125" t="s">
        <v>41</v>
      </c>
      <c r="C16" s="125" t="s">
        <v>39</v>
      </c>
      <c r="D16" s="125" t="s">
        <v>40</v>
      </c>
      <c r="E16" s="126"/>
      <c r="F16" s="126"/>
      <c r="G16" s="126"/>
      <c r="H16" s="122"/>
      <c r="I16" s="122"/>
      <c r="J16" s="123"/>
      <c r="K16" s="10"/>
    </row>
    <row r="17" spans="1:11" ht="20.25" customHeight="1" x14ac:dyDescent="0.25">
      <c r="A17" s="10"/>
      <c r="B17" s="127">
        <v>544</v>
      </c>
      <c r="C17" s="127">
        <v>17</v>
      </c>
      <c r="D17" s="127">
        <v>256</v>
      </c>
      <c r="E17" s="123"/>
      <c r="F17" s="122"/>
      <c r="G17" s="122"/>
      <c r="H17" s="122"/>
      <c r="I17" s="122"/>
      <c r="J17" s="123"/>
      <c r="K17" s="10"/>
    </row>
    <row r="18" spans="1:11" ht="19.5" x14ac:dyDescent="0.25">
      <c r="A18" s="10"/>
      <c r="B18" s="127">
        <v>1088</v>
      </c>
      <c r="C18" s="127">
        <v>34</v>
      </c>
      <c r="D18" s="127">
        <v>256</v>
      </c>
      <c r="E18" s="123"/>
      <c r="F18" s="123"/>
      <c r="G18" s="123"/>
      <c r="H18" s="123"/>
      <c r="I18" s="123"/>
      <c r="J18" s="123"/>
      <c r="K18" s="10"/>
    </row>
    <row r="19" spans="1:11" ht="24" customHeight="1" x14ac:dyDescent="0.25">
      <c r="A19" s="10"/>
      <c r="B19" s="127">
        <v>2176</v>
      </c>
      <c r="C19" s="127">
        <v>68</v>
      </c>
      <c r="D19" s="127">
        <v>256</v>
      </c>
      <c r="E19" s="123"/>
      <c r="F19" s="123"/>
      <c r="G19" s="123"/>
      <c r="H19" s="123"/>
      <c r="I19" s="123"/>
      <c r="J19" s="123"/>
      <c r="K19" s="10"/>
    </row>
    <row r="20" spans="1:11" x14ac:dyDescent="0.25">
      <c r="A20" s="10"/>
      <c r="B20" s="133" t="s">
        <v>1</v>
      </c>
      <c r="C20" s="133"/>
      <c r="D20" s="128"/>
      <c r="E20" s="123"/>
      <c r="F20" s="123"/>
      <c r="G20" s="123"/>
      <c r="H20" s="123"/>
      <c r="I20" s="123"/>
      <c r="J20" s="123"/>
      <c r="K20" s="10"/>
    </row>
    <row r="21" spans="1:11" ht="23.25" customHeight="1" x14ac:dyDescent="0.25">
      <c r="A21" s="10"/>
      <c r="B21" s="124" t="s">
        <v>44</v>
      </c>
      <c r="C21" s="124"/>
      <c r="D21" s="124"/>
      <c r="E21" s="129"/>
      <c r="F21" s="129"/>
      <c r="G21" s="129"/>
      <c r="H21" s="129"/>
      <c r="I21" s="130"/>
      <c r="J21" s="130"/>
      <c r="K21" s="10"/>
    </row>
    <row r="22" spans="1:11" ht="15.75" x14ac:dyDescent="0.25">
      <c r="A22" s="10"/>
      <c r="B22" s="130" t="s">
        <v>43</v>
      </c>
      <c r="C22" s="124"/>
      <c r="D22" s="124"/>
      <c r="E22" s="131"/>
      <c r="F22" s="131"/>
      <c r="G22" s="129"/>
      <c r="H22" s="129"/>
      <c r="I22" s="130"/>
      <c r="J22" s="130"/>
      <c r="K22" s="10"/>
    </row>
    <row r="23" spans="1:11" ht="4.5" customHeight="1" x14ac:dyDescent="0.25">
      <c r="A23" s="10"/>
      <c r="B23" s="124"/>
      <c r="C23" s="124"/>
      <c r="D23" s="124"/>
      <c r="E23" s="124"/>
      <c r="F23" s="124"/>
      <c r="G23" s="124"/>
      <c r="H23" s="129"/>
      <c r="I23" s="130"/>
      <c r="J23" s="130"/>
      <c r="K23" s="10"/>
    </row>
    <row r="24" spans="1:11" ht="15.75" x14ac:dyDescent="0.25">
      <c r="A24" s="10"/>
      <c r="B24" s="124" t="s">
        <v>45</v>
      </c>
      <c r="C24" s="124"/>
      <c r="D24" s="124"/>
      <c r="E24" s="124"/>
      <c r="F24" s="124"/>
      <c r="G24" s="124"/>
      <c r="H24" s="129"/>
      <c r="I24" s="130"/>
      <c r="J24" s="130"/>
      <c r="K24" s="10"/>
    </row>
    <row r="25" spans="1:11" ht="15.75" x14ac:dyDescent="0.25">
      <c r="A25" s="10"/>
      <c r="B25" s="124" t="s">
        <v>91</v>
      </c>
      <c r="C25" s="124"/>
      <c r="D25" s="124"/>
      <c r="E25" s="124"/>
      <c r="F25" s="124"/>
      <c r="G25" s="124"/>
      <c r="H25" s="129"/>
      <c r="I25" s="130"/>
      <c r="J25" s="130"/>
      <c r="K25" s="10"/>
    </row>
    <row r="26" spans="1:11" ht="10.5" customHeight="1" x14ac:dyDescent="0.25">
      <c r="A26" s="10"/>
      <c r="B26" s="124"/>
      <c r="C26" s="124"/>
      <c r="D26" s="124"/>
      <c r="E26" s="124"/>
      <c r="F26" s="124"/>
      <c r="G26" s="124"/>
      <c r="H26" s="129"/>
      <c r="I26" s="130"/>
      <c r="J26" s="130"/>
      <c r="K26" s="10"/>
    </row>
    <row r="27" spans="1:11" ht="24" customHeight="1" x14ac:dyDescent="0.25">
      <c r="A27" s="10"/>
      <c r="B27" s="124" t="s">
        <v>42</v>
      </c>
      <c r="C27" s="123"/>
      <c r="D27" s="129"/>
      <c r="E27" s="130"/>
      <c r="F27" s="130"/>
      <c r="G27" s="123"/>
      <c r="H27" s="123"/>
      <c r="I27" s="123"/>
      <c r="J27" s="123"/>
      <c r="K27" s="10"/>
    </row>
    <row r="28" spans="1:11" ht="24" customHeight="1" x14ac:dyDescent="0.25">
      <c r="A28" s="10"/>
      <c r="B28" s="124"/>
      <c r="C28" s="124"/>
      <c r="D28" s="130"/>
      <c r="E28" s="124"/>
      <c r="F28" s="123"/>
      <c r="G28" s="123"/>
      <c r="H28" s="123"/>
      <c r="I28" s="123"/>
      <c r="J28" s="123"/>
      <c r="K28" s="10"/>
    </row>
    <row r="29" spans="1:11" ht="18.75" x14ac:dyDescent="0.3">
      <c r="A29" s="11"/>
      <c r="B29" s="11"/>
      <c r="C29" s="12"/>
      <c r="D29" s="12"/>
      <c r="E29" s="11"/>
      <c r="F29" s="11"/>
      <c r="G29" s="11"/>
      <c r="H29" s="13"/>
      <c r="I29" s="10"/>
      <c r="J29" s="10"/>
      <c r="K29" s="10"/>
    </row>
    <row r="30" spans="1:11" ht="18.75" x14ac:dyDescent="0.3">
      <c r="A30" s="6"/>
      <c r="B30" s="6"/>
      <c r="C30" s="6"/>
      <c r="D30" s="6"/>
      <c r="E30" s="6"/>
      <c r="F30" s="6"/>
      <c r="G30" s="6"/>
      <c r="H30" s="7"/>
    </row>
    <row r="31" spans="1:11" ht="18.75" x14ac:dyDescent="0.3">
      <c r="A31" s="6"/>
      <c r="B31" s="6"/>
      <c r="C31" s="6"/>
      <c r="D31" s="6"/>
      <c r="E31" s="6"/>
      <c r="F31" s="6"/>
      <c r="G31" s="6"/>
    </row>
    <row r="32" spans="1:11" ht="25.5" customHeight="1" x14ac:dyDescent="0.3">
      <c r="A32" s="6"/>
      <c r="B32" s="6"/>
      <c r="C32" s="6"/>
      <c r="D32" s="6"/>
      <c r="E32" s="6"/>
      <c r="F32" s="6"/>
      <c r="G32" s="6"/>
      <c r="H32" s="7"/>
    </row>
    <row r="33" spans="1:8" ht="18.75" x14ac:dyDescent="0.3">
      <c r="A33" s="6"/>
      <c r="B33" s="6"/>
      <c r="C33" s="6"/>
      <c r="D33" s="6"/>
      <c r="E33" s="6"/>
      <c r="F33" s="6"/>
      <c r="G33" s="6"/>
    </row>
    <row r="34" spans="1:8" ht="18.75" x14ac:dyDescent="0.3">
      <c r="A34" s="6"/>
      <c r="B34" s="6"/>
      <c r="C34" s="6"/>
      <c r="D34" s="6"/>
      <c r="E34" s="6"/>
      <c r="F34" s="6"/>
      <c r="G34" s="6"/>
      <c r="H34" s="7"/>
    </row>
    <row r="35" spans="1:8" ht="18.75" x14ac:dyDescent="0.3">
      <c r="A35" s="6"/>
      <c r="B35" s="6"/>
      <c r="C35" s="6"/>
      <c r="D35" s="6"/>
      <c r="E35" s="6"/>
      <c r="F35" s="6"/>
      <c r="G35" s="6"/>
    </row>
    <row r="36" spans="1:8" ht="18.75" x14ac:dyDescent="0.3">
      <c r="A36" s="6"/>
      <c r="B36" s="6"/>
      <c r="C36" s="6"/>
      <c r="D36" s="6"/>
      <c r="E36" s="6"/>
      <c r="F36" s="6"/>
      <c r="G36" s="6"/>
      <c r="H36" s="7"/>
    </row>
    <row r="37" spans="1:8" ht="18.75" x14ac:dyDescent="0.3">
      <c r="A37" s="6"/>
      <c r="B37" s="6"/>
      <c r="C37" s="6"/>
      <c r="D37" s="6"/>
      <c r="E37" s="6"/>
      <c r="F37" s="6"/>
      <c r="G37" s="6"/>
    </row>
    <row r="38" spans="1:8" ht="18.75" x14ac:dyDescent="0.3">
      <c r="A38" s="6"/>
      <c r="B38" s="6"/>
      <c r="C38" s="6"/>
      <c r="D38" s="6"/>
      <c r="E38" s="6"/>
      <c r="F38" s="6"/>
      <c r="G38" s="6"/>
      <c r="H38" s="7"/>
    </row>
    <row r="39" spans="1:8" ht="18.75" x14ac:dyDescent="0.3">
      <c r="A39" s="6"/>
      <c r="B39" s="6"/>
      <c r="C39" s="6"/>
      <c r="D39" s="6"/>
      <c r="E39" s="6"/>
      <c r="F39" s="6"/>
      <c r="G39" s="6"/>
    </row>
    <row r="40" spans="1:8" ht="18.75" x14ac:dyDescent="0.3">
      <c r="A40" s="6"/>
      <c r="B40" s="6"/>
      <c r="C40" s="6"/>
      <c r="D40" s="6"/>
      <c r="E40" s="6"/>
      <c r="F40" s="6"/>
      <c r="G40" s="6"/>
    </row>
    <row r="41" spans="1:8" ht="18.75" x14ac:dyDescent="0.3">
      <c r="A41" s="6"/>
      <c r="B41" s="6"/>
      <c r="C41" s="6"/>
      <c r="D41" s="6"/>
      <c r="E41" s="6"/>
      <c r="F41" s="6"/>
      <c r="G41" s="6"/>
    </row>
    <row r="42" spans="1:8" ht="18.75" x14ac:dyDescent="0.3">
      <c r="B42" s="8"/>
      <c r="C42" s="8"/>
      <c r="D42" s="8"/>
    </row>
    <row r="45" spans="1:8" ht="18.75" x14ac:dyDescent="0.3">
      <c r="B45" s="8"/>
    </row>
    <row r="49" spans="2:8" x14ac:dyDescent="0.25">
      <c r="B49" s="7"/>
      <c r="C49" s="7"/>
      <c r="D49" s="7"/>
      <c r="E49" s="7"/>
      <c r="F49" s="7"/>
      <c r="G49" s="7"/>
      <c r="H49" s="7"/>
    </row>
    <row r="50" spans="2:8" x14ac:dyDescent="0.25">
      <c r="B50" s="7"/>
      <c r="C50" s="7"/>
      <c r="D50" s="7"/>
      <c r="E50" s="7"/>
      <c r="F50" s="7"/>
      <c r="G50" s="7"/>
      <c r="H50" s="7"/>
    </row>
    <row r="51" spans="2:8" x14ac:dyDescent="0.25">
      <c r="B51" s="7"/>
      <c r="C51" s="7"/>
      <c r="D51" s="7"/>
      <c r="E51" s="7"/>
      <c r="F51" s="7"/>
      <c r="G51" s="7"/>
      <c r="H51" s="7"/>
    </row>
    <row r="52" spans="2:8" x14ac:dyDescent="0.25">
      <c r="B52" s="7"/>
      <c r="C52" s="7"/>
      <c r="D52" s="7"/>
      <c r="E52" s="7"/>
      <c r="F52" s="7"/>
      <c r="G52" s="7"/>
      <c r="H52" s="7"/>
    </row>
    <row r="53" spans="2:8" x14ac:dyDescent="0.25">
      <c r="B53" s="7"/>
      <c r="C53" s="7"/>
      <c r="D53" s="7"/>
      <c r="E53" s="7"/>
      <c r="F53" s="7"/>
      <c r="G53" s="7"/>
      <c r="H53" s="7"/>
    </row>
    <row r="54" spans="2:8" x14ac:dyDescent="0.25">
      <c r="B54" s="7"/>
      <c r="C54" s="7"/>
      <c r="D54" s="7"/>
      <c r="E54" s="7"/>
      <c r="F54" s="7"/>
      <c r="G54" s="7"/>
      <c r="H54" s="7"/>
    </row>
  </sheetData>
  <mergeCells count="1">
    <mergeCell ref="B20:C20"/>
  </mergeCells>
  <phoneticPr fontId="1" type="noConversion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041" r:id="rId4">
          <objectPr defaultSize="0" autoPict="0" r:id="rId5">
            <anchor moveWithCells="1" sizeWithCells="1">
              <from>
                <xdr:col>2</xdr:col>
                <xdr:colOff>638175</xdr:colOff>
                <xdr:row>26</xdr:row>
                <xdr:rowOff>0</xdr:rowOff>
              </from>
              <to>
                <xdr:col>3</xdr:col>
                <xdr:colOff>85725</xdr:colOff>
                <xdr:row>27</xdr:row>
                <xdr:rowOff>257175</xdr:rowOff>
              </to>
            </anchor>
          </objectPr>
        </oleObject>
      </mc:Choice>
      <mc:Fallback>
        <oleObject progId="Equation.3" shapeId="1041" r:id="rId4"/>
      </mc:Fallback>
    </mc:AlternateContent>
    <mc:AlternateContent xmlns:mc="http://schemas.openxmlformats.org/markup-compatibility/2006">
      <mc:Choice Requires="x14">
        <oleObject progId="Equation.3" shapeId="1044" r:id="rId6">
          <objectPr defaultSize="0" autoPict="0" r:id="rId7">
            <anchor moveWithCells="1" sizeWithCells="1">
              <from>
                <xdr:col>2</xdr:col>
                <xdr:colOff>352425</xdr:colOff>
                <xdr:row>23</xdr:row>
                <xdr:rowOff>171450</xdr:rowOff>
              </from>
              <to>
                <xdr:col>2</xdr:col>
                <xdr:colOff>904875</xdr:colOff>
                <xdr:row>26</xdr:row>
                <xdr:rowOff>47625</xdr:rowOff>
              </to>
            </anchor>
          </objectPr>
        </oleObject>
      </mc:Choice>
      <mc:Fallback>
        <oleObject progId="Equation.3" shapeId="1044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90"/>
  <sheetViews>
    <sheetView zoomScaleNormal="100" workbookViewId="0">
      <selection activeCell="B2" sqref="B2"/>
    </sheetView>
  </sheetViews>
  <sheetFormatPr defaultColWidth="7.7109375" defaultRowHeight="15" x14ac:dyDescent="0.25"/>
  <cols>
    <col min="1" max="1" width="2.140625" style="23" customWidth="1"/>
    <col min="2" max="16" width="7.7109375" style="23" customWidth="1"/>
    <col min="17" max="17" width="2.5703125" style="23" customWidth="1"/>
    <col min="18" max="26" width="7.7109375" style="52" customWidth="1"/>
    <col min="27" max="16384" width="7.7109375" style="23"/>
  </cols>
  <sheetData>
    <row r="1" spans="1:32" ht="12" customHeight="1" x14ac:dyDescent="0.2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32" ht="25.5" customHeight="1" x14ac:dyDescent="0.5">
      <c r="A2" s="51"/>
      <c r="B2" s="24" t="s">
        <v>58</v>
      </c>
      <c r="C2" s="25"/>
      <c r="Q2" s="51"/>
    </row>
    <row r="3" spans="1:32" x14ac:dyDescent="0.25">
      <c r="A3" s="51"/>
      <c r="B3" s="23" t="s">
        <v>119</v>
      </c>
      <c r="Q3" s="51"/>
    </row>
    <row r="4" spans="1:32" ht="9.75" customHeight="1" x14ac:dyDescent="0.25">
      <c r="A4" s="51"/>
      <c r="Q4" s="51"/>
    </row>
    <row r="5" spans="1:32" ht="18.75" x14ac:dyDescent="0.3">
      <c r="A5" s="51"/>
      <c r="E5" s="55"/>
      <c r="Q5" s="51"/>
    </row>
    <row r="6" spans="1:32" x14ac:dyDescent="0.25">
      <c r="A6" s="51"/>
      <c r="Q6" s="51"/>
      <c r="AF6" s="23" t="str">
        <f>IF(L88="","",V36)</f>
        <v/>
      </c>
    </row>
    <row r="7" spans="1:32" x14ac:dyDescent="0.25">
      <c r="A7" s="51"/>
      <c r="B7" s="23" t="s">
        <v>53</v>
      </c>
      <c r="Q7" s="51"/>
    </row>
    <row r="8" spans="1:32" x14ac:dyDescent="0.25">
      <c r="A8" s="51"/>
      <c r="B8" s="23" t="s">
        <v>54</v>
      </c>
      <c r="Q8" s="51"/>
    </row>
    <row r="9" spans="1:32" ht="22.5" customHeight="1" x14ac:dyDescent="0.25">
      <c r="A9" s="51"/>
      <c r="B9" s="23" t="s">
        <v>55</v>
      </c>
      <c r="Q9" s="51"/>
    </row>
    <row r="10" spans="1:32" x14ac:dyDescent="0.25">
      <c r="A10" s="51"/>
      <c r="B10" s="23" t="s">
        <v>56</v>
      </c>
      <c r="Q10" s="51"/>
    </row>
    <row r="11" spans="1:32" x14ac:dyDescent="0.25">
      <c r="A11" s="51"/>
      <c r="B11" s="23" t="s">
        <v>57</v>
      </c>
      <c r="Q11" s="51"/>
    </row>
    <row r="12" spans="1:32" ht="15" customHeight="1" x14ac:dyDescent="0.25">
      <c r="A12" s="51"/>
      <c r="B12" s="23" t="s">
        <v>59</v>
      </c>
      <c r="Q12" s="51"/>
    </row>
    <row r="13" spans="1:32" x14ac:dyDescent="0.25">
      <c r="A13" s="51"/>
      <c r="B13" s="23" t="s">
        <v>60</v>
      </c>
      <c r="Q13" s="51"/>
    </row>
    <row r="14" spans="1:32" x14ac:dyDescent="0.25">
      <c r="A14" s="51"/>
      <c r="B14" s="23" t="s">
        <v>70</v>
      </c>
      <c r="Q14" s="51"/>
    </row>
    <row r="15" spans="1:32" x14ac:dyDescent="0.25">
      <c r="A15" s="51"/>
      <c r="Q15" s="51"/>
    </row>
    <row r="16" spans="1:32" x14ac:dyDescent="0.25">
      <c r="A16" s="51"/>
      <c r="B16" s="23" t="s">
        <v>61</v>
      </c>
      <c r="Q16" s="51"/>
    </row>
    <row r="17" spans="1:19" ht="15" customHeight="1" x14ac:dyDescent="0.25">
      <c r="A17" s="51"/>
      <c r="Q17" s="51"/>
    </row>
    <row r="18" spans="1:19" ht="15" customHeight="1" x14ac:dyDescent="0.25">
      <c r="A18" s="51"/>
      <c r="J18" s="23" t="s">
        <v>66</v>
      </c>
      <c r="Q18" s="51"/>
    </row>
    <row r="19" spans="1:19" ht="15" customHeight="1" x14ac:dyDescent="0.25">
      <c r="A19" s="51"/>
      <c r="J19" s="23" t="s">
        <v>67</v>
      </c>
      <c r="Q19" s="51"/>
    </row>
    <row r="20" spans="1:19" ht="15" customHeight="1" x14ac:dyDescent="0.25">
      <c r="A20" s="51"/>
      <c r="J20" s="23" t="s">
        <v>68</v>
      </c>
      <c r="Q20" s="51"/>
    </row>
    <row r="21" spans="1:19" ht="15" customHeight="1" x14ac:dyDescent="0.25">
      <c r="A21" s="51"/>
      <c r="J21" s="23" t="s">
        <v>62</v>
      </c>
      <c r="Q21" s="51"/>
    </row>
    <row r="22" spans="1:19" ht="15" customHeight="1" x14ac:dyDescent="0.25">
      <c r="A22" s="51"/>
      <c r="Q22" s="51"/>
    </row>
    <row r="23" spans="1:19" ht="15" customHeight="1" x14ac:dyDescent="0.25">
      <c r="A23" s="51"/>
      <c r="Q23" s="51"/>
    </row>
    <row r="24" spans="1:19" ht="15" customHeight="1" x14ac:dyDescent="0.25">
      <c r="A24" s="51"/>
      <c r="Q24" s="51"/>
    </row>
    <row r="25" spans="1:19" ht="15" customHeight="1" x14ac:dyDescent="0.25">
      <c r="A25" s="51"/>
      <c r="Q25" s="51"/>
      <c r="R25" s="53"/>
      <c r="S25" s="53"/>
    </row>
    <row r="26" spans="1:19" ht="15" customHeight="1" x14ac:dyDescent="0.25">
      <c r="A26" s="51"/>
      <c r="Q26" s="51"/>
    </row>
    <row r="27" spans="1:19" ht="15" customHeight="1" x14ac:dyDescent="0.25">
      <c r="A27" s="51"/>
      <c r="J27" s="23" t="s">
        <v>63</v>
      </c>
      <c r="Q27" s="51"/>
      <c r="R27" s="54"/>
    </row>
    <row r="28" spans="1:19" ht="15" customHeight="1" x14ac:dyDescent="0.25">
      <c r="A28" s="51"/>
      <c r="Q28" s="51"/>
      <c r="R28" s="54"/>
    </row>
    <row r="29" spans="1:19" ht="15" customHeight="1" x14ac:dyDescent="0.25">
      <c r="A29" s="51"/>
      <c r="B29" s="23" t="s">
        <v>65</v>
      </c>
      <c r="Q29" s="51"/>
      <c r="R29" s="54"/>
    </row>
    <row r="30" spans="1:19" ht="15.75" x14ac:dyDescent="0.25">
      <c r="A30" s="51"/>
      <c r="B30" s="23" t="s">
        <v>64</v>
      </c>
      <c r="Q30" s="51"/>
      <c r="R30" s="54"/>
    </row>
    <row r="31" spans="1:19" ht="11.25" customHeight="1" x14ac:dyDescent="0.25">
      <c r="A31" s="51"/>
      <c r="Q31" s="51"/>
      <c r="R31" s="54"/>
    </row>
    <row r="32" spans="1:19" ht="15.75" x14ac:dyDescent="0.25">
      <c r="A32" s="51"/>
      <c r="Q32" s="51"/>
      <c r="R32" s="54"/>
    </row>
    <row r="33" spans="1:23" ht="15.75" x14ac:dyDescent="0.25">
      <c r="A33" s="51"/>
      <c r="Q33" s="51"/>
      <c r="R33" s="54"/>
    </row>
    <row r="34" spans="1:23" x14ac:dyDescent="0.25">
      <c r="A34" s="51"/>
      <c r="Q34" s="51"/>
    </row>
    <row r="35" spans="1:23" x14ac:dyDescent="0.25">
      <c r="A35" s="51"/>
      <c r="Q35" s="51"/>
      <c r="V35" s="52">
        <f>L76+L75*L88+L74*L88^2</f>
        <v>0.43749999999999289</v>
      </c>
    </row>
    <row r="36" spans="1:23" x14ac:dyDescent="0.25">
      <c r="A36" s="51"/>
      <c r="Q36" s="51"/>
      <c r="V36" s="52" t="str">
        <f>IF(L88&lt;7.01,CONCATENATE("O número  ",L88,"  não representa a pressão necessária para encher uma câmara"),"")</f>
        <v/>
      </c>
    </row>
    <row r="37" spans="1:23" ht="33" customHeight="1" x14ac:dyDescent="0.25">
      <c r="A37" s="51"/>
      <c r="Q37" s="51"/>
      <c r="V37" s="52" t="s">
        <v>20</v>
      </c>
      <c r="W37" s="52" t="s">
        <v>21</v>
      </c>
    </row>
    <row r="38" spans="1:23" ht="18.75" x14ac:dyDescent="0.3">
      <c r="A38" s="51"/>
      <c r="F38" s="49"/>
      <c r="G38" s="49"/>
      <c r="Q38" s="51"/>
      <c r="V38" s="52">
        <f>TRUNC(V35)</f>
        <v>0</v>
      </c>
      <c r="W38" s="52">
        <f>TRUNC(12*(V35-V38))</f>
        <v>5</v>
      </c>
    </row>
    <row r="39" spans="1:23" ht="18.75" x14ac:dyDescent="0.3">
      <c r="A39" s="51"/>
      <c r="E39" s="47"/>
      <c r="Q39" s="51"/>
      <c r="V39" s="52" t="str">
        <f>IF(V38=0,"",CONCATENATE(V38," anos"))</f>
        <v/>
      </c>
      <c r="W39" s="52" t="str">
        <f>IF(W38=0,"",CONCATENATE(W38," meses"))</f>
        <v>5 meses</v>
      </c>
    </row>
    <row r="40" spans="1:23" ht="9.75" customHeight="1" x14ac:dyDescent="0.25">
      <c r="A40" s="51"/>
      <c r="Q40" s="51"/>
      <c r="V40" s="52" t="str">
        <f>V39</f>
        <v/>
      </c>
      <c r="W40" s="52" t="str">
        <f>IF(AND(V39&lt;&gt;"",W39&lt;&gt;""),CONCATENATE(" e ",W39),W39)</f>
        <v>5 meses</v>
      </c>
    </row>
    <row r="41" spans="1:23" ht="3.75" customHeight="1" x14ac:dyDescent="0.25">
      <c r="A41" s="51"/>
      <c r="Q41" s="51"/>
      <c r="V41" s="52" t="str">
        <f>CONCATENATE(V40,W40)</f>
        <v>5 meses</v>
      </c>
    </row>
    <row r="42" spans="1:23" ht="3.75" customHeight="1" x14ac:dyDescent="0.25">
      <c r="A42" s="51"/>
      <c r="Q42" s="51"/>
    </row>
    <row r="43" spans="1:23" x14ac:dyDescent="0.2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</row>
    <row r="58" spans="4:18" x14ac:dyDescent="0.25">
      <c r="D58" s="23" t="s">
        <v>2</v>
      </c>
      <c r="R58" s="23"/>
    </row>
    <row r="59" spans="4:18" ht="17.25" x14ac:dyDescent="0.25">
      <c r="D59" s="23" t="s">
        <v>47</v>
      </c>
      <c r="R59" s="23"/>
    </row>
    <row r="60" spans="4:18" ht="17.25" x14ac:dyDescent="0.25">
      <c r="D60" s="23" t="s">
        <v>48</v>
      </c>
      <c r="R60" s="23"/>
    </row>
    <row r="61" spans="4:18" x14ac:dyDescent="0.25">
      <c r="E61" s="26"/>
      <c r="R61" s="23"/>
    </row>
    <row r="62" spans="4:18" x14ac:dyDescent="0.25">
      <c r="D62" s="27"/>
      <c r="F62" s="28">
        <f>Aplicação!B17^2</f>
        <v>295936</v>
      </c>
      <c r="G62" s="29">
        <f>Aplicação!B17</f>
        <v>544</v>
      </c>
      <c r="H62" s="29">
        <v>1</v>
      </c>
      <c r="I62" s="30"/>
      <c r="K62" s="31"/>
      <c r="L62" s="29" t="s">
        <v>3</v>
      </c>
      <c r="M62" s="30"/>
      <c r="O62" s="31"/>
      <c r="P62" s="29">
        <f>Aplicação!C17</f>
        <v>17</v>
      </c>
      <c r="Q62" s="32"/>
      <c r="R62" s="23"/>
    </row>
    <row r="63" spans="4:18" x14ac:dyDescent="0.25">
      <c r="D63" s="33" t="s">
        <v>4</v>
      </c>
      <c r="E63" s="34"/>
      <c r="F63" s="28">
        <f>Aplicação!B18^2</f>
        <v>1183744</v>
      </c>
      <c r="G63" s="29">
        <f>Aplicação!B18</f>
        <v>1088</v>
      </c>
      <c r="H63" s="29">
        <v>1</v>
      </c>
      <c r="I63" s="35"/>
      <c r="J63" s="34" t="s">
        <v>5</v>
      </c>
      <c r="K63" s="36"/>
      <c r="L63" s="29" t="s">
        <v>6</v>
      </c>
      <c r="M63" s="35"/>
      <c r="N63" s="34" t="s">
        <v>7</v>
      </c>
      <c r="O63" s="36"/>
      <c r="P63" s="29">
        <f>Aplicação!C18</f>
        <v>34</v>
      </c>
      <c r="Q63" s="27"/>
      <c r="R63" s="23"/>
    </row>
    <row r="64" spans="4:18" x14ac:dyDescent="0.25">
      <c r="D64" s="27"/>
      <c r="F64" s="28">
        <f>Aplicação!B19^2</f>
        <v>4734976</v>
      </c>
      <c r="G64" s="29">
        <f>Aplicação!B19</f>
        <v>2176</v>
      </c>
      <c r="H64" s="29">
        <v>1</v>
      </c>
      <c r="I64" s="37"/>
      <c r="K64" s="38"/>
      <c r="L64" s="29" t="s">
        <v>8</v>
      </c>
      <c r="M64" s="37"/>
      <c r="O64" s="38"/>
      <c r="P64" s="29">
        <f>Aplicação!C19</f>
        <v>68</v>
      </c>
      <c r="Q64" s="39"/>
      <c r="R64" s="23"/>
    </row>
    <row r="65" spans="4:18" x14ac:dyDescent="0.25">
      <c r="E65" s="40"/>
      <c r="R65" s="23"/>
    </row>
    <row r="66" spans="4:18" ht="15.75" x14ac:dyDescent="0.25">
      <c r="D66" s="41" t="s">
        <v>9</v>
      </c>
      <c r="R66" s="23"/>
    </row>
    <row r="67" spans="4:18" x14ac:dyDescent="0.25">
      <c r="D67" s="23" t="s">
        <v>10</v>
      </c>
      <c r="R67" s="23"/>
    </row>
    <row r="68" spans="4:18" x14ac:dyDescent="0.25">
      <c r="D68" s="23" t="s">
        <v>11</v>
      </c>
      <c r="R68" s="23"/>
    </row>
    <row r="69" spans="4:18" x14ac:dyDescent="0.25">
      <c r="D69" s="23" t="s">
        <v>12</v>
      </c>
      <c r="R69" s="23"/>
    </row>
    <row r="70" spans="4:18" x14ac:dyDescent="0.25">
      <c r="D70" s="23" t="s">
        <v>13</v>
      </c>
      <c r="R70" s="23"/>
    </row>
    <row r="71" spans="4:18" x14ac:dyDescent="0.25">
      <c r="R71" s="23"/>
    </row>
    <row r="72" spans="4:18" ht="17.25" x14ac:dyDescent="0.25">
      <c r="D72" s="23" t="s">
        <v>49</v>
      </c>
      <c r="R72" s="23"/>
    </row>
    <row r="73" spans="4:18" x14ac:dyDescent="0.25">
      <c r="R73" s="23"/>
    </row>
    <row r="74" spans="4:18" x14ac:dyDescent="0.25">
      <c r="E74" s="31"/>
      <c r="F74" s="29">
        <f t="array" ref="F74:H76">MINVERSE(F62:H64)</f>
        <v>1.1263696655132642E-6</v>
      </c>
      <c r="G74" s="29">
        <v>-1.6895544982698962E-6</v>
      </c>
      <c r="H74" s="29">
        <v>5.6318483275663208E-7</v>
      </c>
      <c r="I74" s="32"/>
      <c r="K74" s="31"/>
      <c r="L74" s="42">
        <f t="array" ref="L74:L76">MMULT(F74:H76,P62:P64)</f>
        <v>0</v>
      </c>
      <c r="M74" s="32"/>
      <c r="R74" s="23"/>
    </row>
    <row r="75" spans="4:18" ht="17.25" x14ac:dyDescent="0.25">
      <c r="D75" s="34" t="s">
        <v>50</v>
      </c>
      <c r="E75" s="36"/>
      <c r="F75" s="29">
        <v>-3.6764705882352941E-3</v>
      </c>
      <c r="G75" s="29">
        <v>4.5955882352941178E-3</v>
      </c>
      <c r="H75" s="29">
        <v>-9.1911764705882352E-4</v>
      </c>
      <c r="I75" s="27"/>
      <c r="J75" s="29" t="s">
        <v>51</v>
      </c>
      <c r="K75" s="43"/>
      <c r="L75" s="42">
        <v>3.125E-2</v>
      </c>
      <c r="M75" s="27"/>
      <c r="R75" s="23"/>
    </row>
    <row r="76" spans="4:18" x14ac:dyDescent="0.25">
      <c r="E76" s="38"/>
      <c r="F76" s="29">
        <v>2.6666666666666665</v>
      </c>
      <c r="G76" s="29">
        <v>-2</v>
      </c>
      <c r="H76" s="29">
        <v>0.33333333333333331</v>
      </c>
      <c r="I76" s="39"/>
      <c r="K76" s="38"/>
      <c r="L76" s="42">
        <v>-7.1054273576010019E-15</v>
      </c>
      <c r="M76" s="39"/>
      <c r="R76" s="23"/>
    </row>
    <row r="77" spans="4:18" x14ac:dyDescent="0.25">
      <c r="R77" s="23"/>
    </row>
    <row r="78" spans="4:18" x14ac:dyDescent="0.25">
      <c r="D78" s="44" t="s">
        <v>14</v>
      </c>
      <c r="E78" s="44"/>
      <c r="F78" s="44"/>
      <c r="G78" s="44"/>
      <c r="H78" s="44"/>
      <c r="I78" s="44"/>
      <c r="J78" s="44"/>
      <c r="L78" s="45"/>
      <c r="M78" s="45"/>
      <c r="N78" s="45"/>
      <c r="O78" s="45"/>
      <c r="P78" s="45"/>
      <c r="Q78" s="45"/>
      <c r="R78" s="45"/>
    </row>
    <row r="79" spans="4:18" x14ac:dyDescent="0.25">
      <c r="R79" s="23"/>
    </row>
    <row r="80" spans="4:18" ht="15.75" x14ac:dyDescent="0.25">
      <c r="D80" s="46" t="s">
        <v>15</v>
      </c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</row>
    <row r="81" spans="4:18" ht="15.75" x14ac:dyDescent="0.25">
      <c r="D81" s="46" t="str">
        <f>CONCATENATE("y=", TRUNC(L74*100)/1000,"(x . x) +", TRUNC(L75*1000)/1000,"x",L76)</f>
        <v>y=0(x . x) +0,031x-7,105427357601E-15</v>
      </c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</row>
    <row r="82" spans="4:18" ht="15.75" x14ac:dyDescent="0.25">
      <c r="D82" s="46" t="s">
        <v>16</v>
      </c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</row>
    <row r="83" spans="4:18" ht="15.75" x14ac:dyDescent="0.25">
      <c r="D83" s="41" t="str">
        <f>CONCATENATE("t=", TRUNC(L74*100)/1000,"(p x p) +", TRUNC(L75*1000)/1000,"p",L76)</f>
        <v>t=0(p x p) +0,031p-7,105427357601E-15</v>
      </c>
      <c r="E83" s="41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</row>
    <row r="84" spans="4:18" ht="15.75" x14ac:dyDescent="0.25"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</row>
    <row r="85" spans="4:18" ht="15.75" x14ac:dyDescent="0.25">
      <c r="D85" s="46" t="s">
        <v>17</v>
      </c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</row>
    <row r="86" spans="4:18" ht="15.75" x14ac:dyDescent="0.25">
      <c r="D86" s="46" t="s">
        <v>18</v>
      </c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</row>
    <row r="87" spans="4:18" ht="15.75" thickBot="1" x14ac:dyDescent="0.3">
      <c r="R87" s="23"/>
    </row>
    <row r="88" spans="4:18" ht="21.75" thickBot="1" x14ac:dyDescent="0.35">
      <c r="J88" s="47" t="s">
        <v>19</v>
      </c>
      <c r="K88" s="47"/>
      <c r="L88" s="134">
        <v>14</v>
      </c>
      <c r="M88" s="134"/>
      <c r="N88" s="134"/>
      <c r="O88" s="48"/>
      <c r="P88" s="49" t="s">
        <v>52</v>
      </c>
      <c r="R88" s="23"/>
    </row>
    <row r="89" spans="4:18" ht="19.5" thickBot="1" x14ac:dyDescent="0.35">
      <c r="J89" s="34" t="str">
        <f>CONCATENATE("Coloque valores entre ",Aplicação!B17," e ",Aplicação!B19,".")</f>
        <v>Coloque valores entre 544 e 2176.</v>
      </c>
      <c r="K89" s="34"/>
      <c r="L89" s="134"/>
      <c r="M89" s="134"/>
      <c r="N89" s="134"/>
      <c r="O89" s="48"/>
      <c r="R89" s="23"/>
    </row>
    <row r="90" spans="4:18" ht="26.25" x14ac:dyDescent="0.4">
      <c r="D90" s="49" t="str">
        <f>IF(OR(L88&lt;7,L88&gt;15),J89,IF(AND(V38=0,W38=0),"Esta câmara é nova!",CONCATENATE("Tempo aproximado da câmara é ",V40,".")))</f>
        <v>Tempo aproximado da câmara é .</v>
      </c>
      <c r="E90" s="50"/>
      <c r="F90" s="50"/>
      <c r="G90" s="50"/>
      <c r="H90" s="50"/>
      <c r="I90" s="50"/>
      <c r="J90" s="50"/>
      <c r="K90" s="50"/>
      <c r="L90" s="50"/>
      <c r="M90" s="50"/>
      <c r="R90" s="23"/>
    </row>
  </sheetData>
  <mergeCells count="1">
    <mergeCell ref="L88:N89"/>
  </mergeCells>
  <phoneticPr fontId="1" type="noConversion"/>
  <hyperlinks>
    <hyperlink ref="D78:J78" location="Matrizes!A1" display="Passos para encontrar os coeficientes  a, b e c, através da forma matricial AX=B, X=A-1B"/>
    <hyperlink ref="D78" location="'Produto Matrizes'!A1" display="Passos para encontrar os coeficientes  a, b e c, através da forma matricial AX=B, X=A-1B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3079" r:id="rId4">
          <objectPr defaultSize="0" autoPict="0" r:id="rId5">
            <anchor moveWithCells="1" sizeWithCells="1">
              <from>
                <xdr:col>5</xdr:col>
                <xdr:colOff>76200</xdr:colOff>
                <xdr:row>3</xdr:row>
                <xdr:rowOff>66675</xdr:rowOff>
              </from>
              <to>
                <xdr:col>8</xdr:col>
                <xdr:colOff>0</xdr:colOff>
                <xdr:row>6</xdr:row>
                <xdr:rowOff>0</xdr:rowOff>
              </to>
            </anchor>
          </objectPr>
        </oleObject>
      </mc:Choice>
      <mc:Fallback>
        <oleObject progId="Equation.3" shapeId="3079" r:id="rId4"/>
      </mc:Fallback>
    </mc:AlternateContent>
    <mc:AlternateContent xmlns:mc="http://schemas.openxmlformats.org/markup-compatibility/2006">
      <mc:Choice Requires="x14">
        <oleObject progId="Equation.3" shapeId="3081" r:id="rId6">
          <objectPr defaultSize="0" autoPict="0" r:id="rId7">
            <anchor moveWithCells="1" sizeWithCells="1">
              <from>
                <xdr:col>9</xdr:col>
                <xdr:colOff>238125</xdr:colOff>
                <xdr:row>22</xdr:row>
                <xdr:rowOff>19050</xdr:rowOff>
              </from>
              <to>
                <xdr:col>14</xdr:col>
                <xdr:colOff>76200</xdr:colOff>
                <xdr:row>25</xdr:row>
                <xdr:rowOff>9525</xdr:rowOff>
              </to>
            </anchor>
          </objectPr>
        </oleObject>
      </mc:Choice>
      <mc:Fallback>
        <oleObject progId="Equation.3" shapeId="3081" r:id="rId6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4"/>
  <sheetViews>
    <sheetView zoomScaleNormal="100" workbookViewId="0"/>
  </sheetViews>
  <sheetFormatPr defaultColWidth="9" defaultRowHeight="15" x14ac:dyDescent="0.25"/>
  <cols>
    <col min="1" max="1" width="2.42578125" style="57" customWidth="1"/>
    <col min="2" max="2" width="9" style="57"/>
    <col min="3" max="3" width="0.5703125" style="57" customWidth="1"/>
    <col min="4" max="6" width="7.28515625" style="57" customWidth="1"/>
    <col min="7" max="7" width="3.42578125" style="57" customWidth="1"/>
    <col min="8" max="8" width="9" style="57"/>
    <col min="9" max="9" width="0.5703125" style="57" customWidth="1"/>
    <col min="10" max="10" width="6.28515625" style="57" customWidth="1"/>
    <col min="11" max="11" width="0.5703125" style="57" customWidth="1"/>
    <col min="12" max="12" width="17.5703125" style="57" customWidth="1"/>
    <col min="13" max="13" width="0.5703125" style="57" customWidth="1"/>
    <col min="14" max="14" width="14.28515625" style="57" customWidth="1"/>
    <col min="15" max="15" width="0.5703125" style="57" customWidth="1"/>
    <col min="16" max="16" width="11.5703125" style="57" customWidth="1"/>
    <col min="17" max="17" width="23.7109375" style="57" customWidth="1"/>
    <col min="18" max="18" width="4.28515625" style="57" customWidth="1"/>
    <col min="19" max="19" width="9" style="57"/>
    <col min="20" max="20" width="3.7109375" style="57" customWidth="1"/>
    <col min="21" max="16384" width="9" style="57"/>
  </cols>
  <sheetData>
    <row r="1" spans="1:20" ht="13.5" customHeight="1" x14ac:dyDescent="0.25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1:20" ht="18.75" x14ac:dyDescent="0.3">
      <c r="A2" s="56"/>
      <c r="B2" s="58" t="s">
        <v>69</v>
      </c>
      <c r="T2" s="56"/>
    </row>
    <row r="3" spans="1:20" ht="15.75" x14ac:dyDescent="0.25">
      <c r="A3" s="56"/>
      <c r="B3" s="60" t="s">
        <v>71</v>
      </c>
      <c r="C3" s="60"/>
      <c r="D3" s="60"/>
      <c r="E3" s="60"/>
      <c r="F3" s="60"/>
      <c r="G3" s="60"/>
      <c r="H3" s="60"/>
      <c r="T3" s="56"/>
    </row>
    <row r="4" spans="1:20" ht="15.75" x14ac:dyDescent="0.25">
      <c r="A4" s="56"/>
      <c r="C4" s="60"/>
      <c r="D4" s="60"/>
      <c r="E4" s="60"/>
      <c r="F4" s="60"/>
      <c r="G4" s="60"/>
      <c r="H4" s="60"/>
      <c r="Q4" s="60" t="s">
        <v>74</v>
      </c>
      <c r="R4" s="117">
        <v>300</v>
      </c>
      <c r="S4" s="57" t="s">
        <v>72</v>
      </c>
      <c r="T4" s="56"/>
    </row>
    <row r="5" spans="1:20" ht="15.75" x14ac:dyDescent="0.25">
      <c r="A5" s="56"/>
      <c r="B5" s="68" t="s">
        <v>73</v>
      </c>
      <c r="C5" s="69"/>
      <c r="D5" s="69"/>
      <c r="E5" s="69"/>
      <c r="F5" s="70"/>
      <c r="G5" s="70"/>
      <c r="H5" s="76" t="s">
        <v>84</v>
      </c>
      <c r="I5" s="73"/>
      <c r="J5" s="73"/>
      <c r="K5" s="73"/>
      <c r="L5" s="74"/>
      <c r="M5" s="60"/>
      <c r="N5" s="76" t="s">
        <v>85</v>
      </c>
      <c r="O5" s="73"/>
      <c r="P5" s="74"/>
      <c r="Q5" s="60"/>
      <c r="R5" s="60"/>
      <c r="S5" s="60"/>
      <c r="T5" s="56"/>
    </row>
    <row r="6" spans="1:20" ht="15.75" x14ac:dyDescent="0.25">
      <c r="A6" s="56"/>
      <c r="B6" s="114">
        <v>57300</v>
      </c>
      <c r="C6" s="71" t="s">
        <v>75</v>
      </c>
      <c r="D6" s="71"/>
      <c r="E6" s="71"/>
      <c r="F6" s="71"/>
      <c r="G6" s="72"/>
      <c r="H6" s="115">
        <f>8*B6/R$4</f>
        <v>1528</v>
      </c>
      <c r="I6" s="118"/>
      <c r="J6" s="118"/>
      <c r="K6" s="118"/>
      <c r="L6" s="119"/>
      <c r="M6" s="120"/>
      <c r="N6" s="116">
        <f>H6/86400</f>
        <v>1.7685185185185186E-2</v>
      </c>
      <c r="O6" s="73"/>
      <c r="P6" s="77"/>
      <c r="Q6" s="60"/>
      <c r="S6" s="60"/>
      <c r="T6" s="56"/>
    </row>
    <row r="7" spans="1:20" ht="15.75" x14ac:dyDescent="0.25">
      <c r="A7" s="56"/>
      <c r="B7" s="114">
        <v>234000</v>
      </c>
      <c r="C7" s="71" t="s">
        <v>75</v>
      </c>
      <c r="D7" s="71"/>
      <c r="E7" s="71"/>
      <c r="F7" s="71"/>
      <c r="G7" s="72"/>
      <c r="H7" s="115">
        <f>8*B7/R$4</f>
        <v>6240</v>
      </c>
      <c r="I7" s="118"/>
      <c r="J7" s="118"/>
      <c r="K7" s="118"/>
      <c r="L7" s="119"/>
      <c r="M7" s="120"/>
      <c r="N7" s="116">
        <f>H7/86400</f>
        <v>7.2222222222222215E-2</v>
      </c>
      <c r="O7" s="73"/>
      <c r="P7" s="77"/>
      <c r="Q7" s="60"/>
      <c r="S7" s="60"/>
      <c r="T7" s="56"/>
    </row>
    <row r="8" spans="1:20" ht="15.75" x14ac:dyDescent="0.25">
      <c r="A8" s="56"/>
      <c r="B8" s="114">
        <v>450000</v>
      </c>
      <c r="C8" s="71" t="s">
        <v>75</v>
      </c>
      <c r="D8" s="71"/>
      <c r="E8" s="71"/>
      <c r="F8" s="71"/>
      <c r="G8" s="72"/>
      <c r="H8" s="115">
        <f>8*B8/R$4</f>
        <v>12000</v>
      </c>
      <c r="I8" s="118"/>
      <c r="J8" s="118"/>
      <c r="K8" s="118"/>
      <c r="L8" s="119"/>
      <c r="M8" s="120"/>
      <c r="N8" s="116">
        <f>H8/86400</f>
        <v>0.1388888888888889</v>
      </c>
      <c r="O8" s="73"/>
      <c r="P8" s="77"/>
      <c r="Q8" s="60"/>
      <c r="R8" s="60"/>
      <c r="S8" s="60"/>
      <c r="T8" s="56"/>
    </row>
    <row r="9" spans="1:20" ht="15.75" x14ac:dyDescent="0.25">
      <c r="A9" s="56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56"/>
    </row>
    <row r="10" spans="1:20" x14ac:dyDescent="0.25">
      <c r="A10" s="56"/>
      <c r="T10" s="56"/>
    </row>
    <row r="11" spans="1:20" x14ac:dyDescent="0.25">
      <c r="A11" s="56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6"/>
    </row>
    <row r="12" spans="1:20" x14ac:dyDescent="0.25">
      <c r="A12" s="56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6"/>
    </row>
    <row r="13" spans="1:20" ht="19.5" x14ac:dyDescent="0.25">
      <c r="A13" s="56"/>
      <c r="B13" s="61" t="s">
        <v>83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6"/>
    </row>
    <row r="14" spans="1:20" s="60" customFormat="1" ht="15.75" x14ac:dyDescent="0.25">
      <c r="A14" s="75"/>
      <c r="B14" s="67" t="s">
        <v>77</v>
      </c>
      <c r="C14" s="67"/>
      <c r="D14" s="67"/>
      <c r="E14" s="67"/>
      <c r="F14" s="67"/>
      <c r="G14" s="67"/>
      <c r="H14" s="67"/>
      <c r="I14" s="67"/>
      <c r="J14" s="67"/>
      <c r="K14" s="67"/>
      <c r="O14" s="67"/>
      <c r="Q14" s="67"/>
      <c r="R14" s="67"/>
      <c r="S14" s="67"/>
      <c r="T14" s="75"/>
    </row>
    <row r="15" spans="1:20" s="60" customFormat="1" ht="17.25" customHeight="1" x14ac:dyDescent="0.25">
      <c r="A15" s="75"/>
      <c r="B15" s="67" t="s">
        <v>76</v>
      </c>
      <c r="C15" s="67"/>
      <c r="D15" s="67"/>
      <c r="E15" s="67"/>
      <c r="F15" s="67"/>
      <c r="G15" s="67"/>
      <c r="H15" s="67"/>
      <c r="I15" s="67"/>
      <c r="J15" s="67"/>
      <c r="K15" s="67"/>
      <c r="N15" s="67"/>
      <c r="O15" s="67"/>
      <c r="P15" s="67"/>
      <c r="Q15" s="67"/>
      <c r="R15" s="67"/>
      <c r="S15" s="67"/>
      <c r="T15" s="75"/>
    </row>
    <row r="16" spans="1:20" s="60" customFormat="1" ht="15.75" x14ac:dyDescent="0.25">
      <c r="A16" s="75"/>
      <c r="B16" s="67" t="s">
        <v>78</v>
      </c>
      <c r="C16" s="67"/>
      <c r="D16" s="67"/>
      <c r="E16" s="67"/>
      <c r="F16" s="67"/>
      <c r="G16" s="67"/>
      <c r="H16" s="67"/>
      <c r="I16" s="67"/>
      <c r="J16" s="67"/>
      <c r="K16" s="67"/>
      <c r="N16" s="67"/>
      <c r="O16" s="67"/>
      <c r="P16" s="67"/>
      <c r="Q16" s="67"/>
      <c r="R16" s="67"/>
      <c r="S16" s="67"/>
      <c r="T16" s="75"/>
    </row>
    <row r="17" spans="1:20" s="60" customFormat="1" ht="15.75" x14ac:dyDescent="0.25">
      <c r="A17" s="75"/>
      <c r="B17" s="67"/>
      <c r="C17" s="67"/>
      <c r="D17" s="67"/>
      <c r="E17" s="67"/>
      <c r="F17" s="67"/>
      <c r="G17" s="67"/>
      <c r="H17" s="67"/>
      <c r="I17" s="67"/>
      <c r="J17" s="67"/>
      <c r="K17" s="67"/>
      <c r="N17" s="67"/>
      <c r="O17" s="67"/>
      <c r="P17" s="67"/>
      <c r="Q17" s="67"/>
      <c r="R17" s="67"/>
      <c r="S17" s="67"/>
      <c r="T17" s="75"/>
    </row>
    <row r="18" spans="1:20" x14ac:dyDescent="0.25">
      <c r="A18" s="56"/>
      <c r="B18" s="59"/>
      <c r="C18" s="59"/>
      <c r="D18" s="59"/>
      <c r="E18" s="59"/>
      <c r="F18" s="59"/>
      <c r="G18" s="59"/>
      <c r="H18" s="59"/>
      <c r="I18" s="59"/>
      <c r="J18" s="59"/>
      <c r="K18" s="59"/>
      <c r="N18" s="59"/>
      <c r="O18" s="59"/>
      <c r="P18" s="59"/>
      <c r="Q18" s="59"/>
      <c r="R18" s="59"/>
      <c r="S18" s="59"/>
      <c r="T18" s="56"/>
    </row>
    <row r="19" spans="1:20" x14ac:dyDescent="0.25">
      <c r="A19" s="56"/>
      <c r="B19" s="59"/>
      <c r="C19" s="59"/>
      <c r="D19" s="59"/>
      <c r="E19" s="59"/>
      <c r="F19" s="59"/>
      <c r="G19" s="59"/>
      <c r="H19" s="59"/>
      <c r="I19" s="59"/>
      <c r="J19" s="59"/>
      <c r="K19" s="59"/>
      <c r="N19" s="59"/>
      <c r="O19" s="59"/>
      <c r="P19" s="59"/>
      <c r="Q19" s="59"/>
      <c r="R19" s="59"/>
      <c r="S19" s="59"/>
      <c r="T19" s="56"/>
    </row>
    <row r="20" spans="1:20" x14ac:dyDescent="0.25">
      <c r="A20" s="56"/>
      <c r="B20" s="59"/>
      <c r="C20" s="59"/>
      <c r="D20" s="59"/>
      <c r="E20" s="59"/>
      <c r="F20" s="59"/>
      <c r="G20" s="59"/>
      <c r="H20" s="59"/>
      <c r="I20" s="59"/>
      <c r="J20" s="59"/>
      <c r="K20" s="59"/>
      <c r="N20" s="59"/>
      <c r="O20" s="59"/>
      <c r="P20" s="59"/>
      <c r="Q20" s="59"/>
      <c r="R20" s="59"/>
      <c r="S20" s="59"/>
      <c r="T20" s="56"/>
    </row>
    <row r="21" spans="1:20" x14ac:dyDescent="0.25">
      <c r="A21" s="56"/>
      <c r="B21" s="59"/>
      <c r="C21" s="59"/>
      <c r="D21" s="59"/>
      <c r="E21" s="59"/>
      <c r="F21" s="59"/>
      <c r="G21" s="59"/>
      <c r="H21" s="59"/>
      <c r="I21" s="59"/>
      <c r="J21" s="59"/>
      <c r="K21" s="59"/>
      <c r="N21" s="59"/>
      <c r="O21" s="59"/>
      <c r="P21" s="59"/>
      <c r="Q21" s="59"/>
      <c r="R21" s="59"/>
      <c r="S21" s="59"/>
      <c r="T21" s="56"/>
    </row>
    <row r="22" spans="1:20" x14ac:dyDescent="0.25">
      <c r="A22" s="56"/>
      <c r="B22" s="59"/>
      <c r="C22" s="59"/>
      <c r="D22" s="59"/>
      <c r="E22" s="59"/>
      <c r="F22" s="59"/>
      <c r="G22" s="59"/>
      <c r="H22" s="59"/>
      <c r="I22" s="59"/>
      <c r="J22" s="59"/>
      <c r="K22" s="59"/>
      <c r="N22" s="59"/>
      <c r="O22" s="59"/>
      <c r="P22" s="59"/>
      <c r="Q22" s="59"/>
      <c r="R22" s="59"/>
      <c r="S22" s="59"/>
      <c r="T22" s="56"/>
    </row>
    <row r="23" spans="1:20" x14ac:dyDescent="0.25">
      <c r="A23" s="56"/>
      <c r="B23" s="63"/>
      <c r="C23" s="63"/>
      <c r="D23" s="63"/>
      <c r="E23" s="63"/>
      <c r="F23" s="63"/>
      <c r="G23" s="63"/>
      <c r="H23" s="59"/>
      <c r="I23" s="59"/>
      <c r="J23" s="59"/>
      <c r="K23" s="59"/>
      <c r="N23" s="59"/>
      <c r="O23" s="59"/>
      <c r="P23" s="59"/>
      <c r="Q23" s="59"/>
      <c r="R23" s="59"/>
      <c r="S23" s="59"/>
      <c r="T23" s="56"/>
    </row>
    <row r="24" spans="1:20" x14ac:dyDescent="0.25">
      <c r="A24" s="56"/>
      <c r="B24" s="59"/>
      <c r="C24" s="59"/>
      <c r="D24" s="59"/>
      <c r="E24" s="59"/>
      <c r="F24" s="59"/>
      <c r="G24" s="59"/>
      <c r="H24" s="59"/>
      <c r="I24" s="59"/>
      <c r="J24" s="59"/>
      <c r="K24" s="59"/>
      <c r="N24" s="59"/>
      <c r="O24" s="59"/>
      <c r="P24" s="59"/>
      <c r="Q24" s="59"/>
      <c r="R24" s="59"/>
      <c r="S24" s="59"/>
      <c r="T24" s="56"/>
    </row>
    <row r="25" spans="1:20" x14ac:dyDescent="0.25">
      <c r="A25" s="56"/>
      <c r="B25" s="59"/>
      <c r="C25" s="59"/>
      <c r="D25" s="59"/>
      <c r="E25" s="59"/>
      <c r="F25" s="59"/>
      <c r="G25" s="59"/>
      <c r="H25" s="59"/>
      <c r="I25" s="59"/>
      <c r="J25" s="59"/>
      <c r="K25" s="59"/>
      <c r="N25" s="59"/>
      <c r="O25" s="59"/>
      <c r="P25" s="59"/>
      <c r="Q25" s="59"/>
      <c r="R25" s="59"/>
      <c r="S25" s="59"/>
      <c r="T25" s="56"/>
    </row>
    <row r="26" spans="1:20" x14ac:dyDescent="0.25">
      <c r="A26" s="56"/>
      <c r="B26" s="59" t="s">
        <v>79</v>
      </c>
      <c r="C26" s="59"/>
      <c r="D26" s="59"/>
      <c r="E26" s="59"/>
      <c r="F26" s="59"/>
      <c r="G26" s="59"/>
      <c r="H26" s="59"/>
      <c r="I26" s="59"/>
      <c r="J26" s="59"/>
      <c r="K26" s="59"/>
      <c r="N26" s="59"/>
      <c r="O26" s="59"/>
      <c r="P26" s="59"/>
      <c r="Q26" s="59"/>
      <c r="R26" s="59"/>
      <c r="S26" s="59"/>
      <c r="T26" s="56"/>
    </row>
    <row r="27" spans="1:20" x14ac:dyDescent="0.25">
      <c r="A27" s="56"/>
      <c r="B27" s="59" t="s">
        <v>80</v>
      </c>
      <c r="C27" s="59"/>
      <c r="D27" s="59"/>
      <c r="E27" s="59"/>
      <c r="F27" s="59"/>
      <c r="G27" s="59"/>
      <c r="H27" s="59"/>
      <c r="I27" s="59"/>
      <c r="J27" s="59"/>
      <c r="K27" s="59"/>
      <c r="N27" s="59"/>
      <c r="O27" s="59"/>
      <c r="P27" s="59"/>
      <c r="Q27" s="59"/>
      <c r="R27" s="59"/>
      <c r="S27" s="59"/>
      <c r="T27" s="56"/>
    </row>
    <row r="28" spans="1:20" x14ac:dyDescent="0.25">
      <c r="A28" s="56"/>
      <c r="B28" s="59" t="s">
        <v>81</v>
      </c>
      <c r="C28" s="59"/>
      <c r="D28" s="59"/>
      <c r="E28" s="59"/>
      <c r="F28" s="59"/>
      <c r="G28" s="59"/>
      <c r="H28" s="59"/>
      <c r="I28" s="59"/>
      <c r="J28" s="59"/>
      <c r="K28" s="59"/>
      <c r="N28" s="59"/>
      <c r="O28" s="59"/>
      <c r="P28" s="59"/>
      <c r="Q28" s="59"/>
      <c r="R28" s="59"/>
      <c r="S28" s="59"/>
      <c r="T28" s="56"/>
    </row>
    <row r="29" spans="1:20" x14ac:dyDescent="0.25">
      <c r="A29" s="56"/>
      <c r="O29" s="59"/>
      <c r="P29" s="59"/>
      <c r="Q29" s="59"/>
      <c r="R29" s="59"/>
      <c r="S29" s="59"/>
      <c r="T29" s="56"/>
    </row>
    <row r="30" spans="1:20" x14ac:dyDescent="0.25">
      <c r="A30" s="56"/>
      <c r="B30" s="59"/>
      <c r="C30" s="59"/>
      <c r="D30" s="59"/>
      <c r="E30" s="59"/>
      <c r="F30" s="59"/>
      <c r="G30" s="59"/>
      <c r="H30" s="59"/>
      <c r="I30" s="59"/>
      <c r="J30" s="59"/>
      <c r="K30" s="59"/>
      <c r="N30" s="59"/>
      <c r="O30" s="59"/>
      <c r="P30" s="59"/>
      <c r="Q30" s="59"/>
      <c r="R30" s="59"/>
      <c r="S30" s="59"/>
      <c r="T30" s="56"/>
    </row>
    <row r="31" spans="1:20" x14ac:dyDescent="0.25">
      <c r="A31" s="56"/>
      <c r="T31" s="56"/>
    </row>
    <row r="32" spans="1:20" x14ac:dyDescent="0.25">
      <c r="A32" s="56"/>
      <c r="T32" s="56"/>
    </row>
    <row r="33" spans="1:21" ht="19.5" x14ac:dyDescent="0.25">
      <c r="A33" s="56"/>
      <c r="B33" s="61" t="s">
        <v>82</v>
      </c>
      <c r="C33" s="61"/>
      <c r="D33" s="61"/>
      <c r="E33" s="61"/>
      <c r="F33" s="61"/>
      <c r="G33" s="61"/>
      <c r="H33" s="61"/>
      <c r="I33" s="59"/>
      <c r="J33" s="59"/>
      <c r="N33" s="59"/>
      <c r="O33" s="59"/>
      <c r="P33" s="59"/>
      <c r="Q33" s="59"/>
      <c r="R33" s="59"/>
      <c r="S33" s="59"/>
      <c r="T33" s="56"/>
    </row>
    <row r="34" spans="1:21" ht="15.75" x14ac:dyDescent="0.25">
      <c r="A34" s="56"/>
      <c r="B34" s="67"/>
      <c r="C34" s="67"/>
      <c r="D34" s="67"/>
      <c r="E34" s="67"/>
      <c r="F34" s="67"/>
      <c r="G34" s="67"/>
      <c r="H34" s="67"/>
      <c r="I34" s="67"/>
      <c r="J34" s="67"/>
      <c r="K34" s="60"/>
      <c r="L34" s="60"/>
      <c r="M34" s="60"/>
      <c r="N34" s="60"/>
      <c r="O34" s="67"/>
      <c r="Q34" s="67"/>
      <c r="R34" s="67"/>
      <c r="S34" s="67"/>
      <c r="T34" s="56"/>
    </row>
    <row r="35" spans="1:21" ht="15.75" x14ac:dyDescent="0.25">
      <c r="A35" s="56"/>
      <c r="B35" s="59" t="s">
        <v>86</v>
      </c>
      <c r="C35" s="59"/>
      <c r="D35" s="59"/>
      <c r="E35" s="59"/>
      <c r="F35" s="59"/>
      <c r="G35" s="59"/>
      <c r="H35" s="59"/>
      <c r="I35" s="59"/>
      <c r="J35" s="59"/>
      <c r="K35" s="59"/>
      <c r="N35" s="59"/>
      <c r="O35" s="67"/>
      <c r="P35" s="67"/>
      <c r="Q35" s="67"/>
      <c r="R35" s="67"/>
      <c r="S35" s="67"/>
      <c r="T35" s="56"/>
    </row>
    <row r="36" spans="1:21" x14ac:dyDescent="0.25">
      <c r="A36" s="56"/>
      <c r="B36" s="59"/>
      <c r="C36" s="59"/>
      <c r="D36" s="59"/>
      <c r="E36" s="59"/>
      <c r="F36" s="59"/>
      <c r="G36" s="59"/>
      <c r="H36" s="59"/>
      <c r="I36" s="59"/>
      <c r="J36" s="62"/>
      <c r="N36" s="59"/>
      <c r="O36" s="59"/>
      <c r="P36" s="59"/>
      <c r="Q36" s="59"/>
      <c r="R36" s="59"/>
      <c r="S36" s="59"/>
      <c r="T36" s="56"/>
    </row>
    <row r="37" spans="1:21" x14ac:dyDescent="0.25">
      <c r="A37" s="56"/>
      <c r="B37" s="59"/>
      <c r="C37" s="59"/>
      <c r="D37" s="59"/>
      <c r="E37" s="59"/>
      <c r="F37" s="59"/>
      <c r="G37" s="59"/>
      <c r="H37" s="59"/>
      <c r="I37" s="59"/>
      <c r="J37" s="62"/>
      <c r="N37" s="59"/>
      <c r="O37" s="59"/>
      <c r="P37" s="59"/>
      <c r="Q37" s="59"/>
      <c r="R37" s="59"/>
      <c r="S37" s="59"/>
      <c r="T37" s="56"/>
    </row>
    <row r="38" spans="1:21" x14ac:dyDescent="0.25">
      <c r="A38" s="56"/>
      <c r="B38" s="59"/>
      <c r="C38" s="59"/>
      <c r="D38" s="59"/>
      <c r="E38" s="59"/>
      <c r="F38" s="59"/>
      <c r="G38" s="59"/>
      <c r="H38" s="59"/>
      <c r="I38" s="59"/>
      <c r="J38" s="62"/>
      <c r="N38" s="59"/>
      <c r="O38" s="59"/>
      <c r="P38" s="59"/>
      <c r="Q38" s="59"/>
      <c r="R38" s="59"/>
      <c r="S38" s="59"/>
      <c r="T38" s="56"/>
    </row>
    <row r="39" spans="1:21" x14ac:dyDescent="0.25">
      <c r="A39" s="56"/>
      <c r="B39" s="59"/>
      <c r="C39" s="59"/>
      <c r="D39" s="59"/>
      <c r="E39" s="59"/>
      <c r="F39" s="59"/>
      <c r="G39" s="59"/>
      <c r="H39" s="59"/>
      <c r="I39" s="59"/>
      <c r="J39" s="62"/>
      <c r="N39" s="59"/>
      <c r="O39" s="59"/>
      <c r="P39" s="59"/>
      <c r="Q39" s="59"/>
      <c r="R39" s="59"/>
      <c r="S39" s="59"/>
      <c r="T39" s="56"/>
    </row>
    <row r="40" spans="1:21" x14ac:dyDescent="0.25">
      <c r="A40" s="56"/>
      <c r="B40" s="59"/>
      <c r="C40" s="59"/>
      <c r="D40" s="59"/>
      <c r="E40" s="59"/>
      <c r="F40" s="59"/>
      <c r="G40" s="59"/>
      <c r="H40" s="59"/>
      <c r="I40" s="59"/>
      <c r="J40" s="62"/>
      <c r="N40" s="59"/>
      <c r="O40" s="59"/>
      <c r="P40" s="59"/>
      <c r="Q40" s="59"/>
      <c r="R40" s="59"/>
      <c r="S40" s="59"/>
      <c r="T40" s="56"/>
    </row>
    <row r="41" spans="1:21" x14ac:dyDescent="0.25">
      <c r="A41" s="56"/>
      <c r="B41" s="59"/>
      <c r="C41" s="59"/>
      <c r="D41" s="59"/>
      <c r="E41" s="59"/>
      <c r="F41" s="59"/>
      <c r="G41" s="59"/>
      <c r="H41" s="59"/>
      <c r="I41" s="59"/>
      <c r="J41" s="59"/>
      <c r="N41" s="59"/>
      <c r="O41" s="59"/>
      <c r="P41" s="59"/>
      <c r="Q41" s="59"/>
      <c r="R41" s="59"/>
      <c r="S41" s="59"/>
      <c r="T41" s="56"/>
    </row>
    <row r="42" spans="1:21" x14ac:dyDescent="0.25">
      <c r="A42" s="56"/>
      <c r="B42" s="59"/>
      <c r="C42" s="59"/>
      <c r="D42" s="59"/>
      <c r="E42" s="59"/>
      <c r="F42" s="59"/>
      <c r="G42" s="59"/>
      <c r="H42" s="59"/>
      <c r="I42" s="59"/>
      <c r="J42" s="59"/>
      <c r="N42" s="59"/>
      <c r="O42" s="59"/>
      <c r="P42" s="59"/>
      <c r="Q42" s="59"/>
      <c r="R42" s="59"/>
      <c r="S42" s="59"/>
      <c r="T42" s="56"/>
    </row>
    <row r="43" spans="1:21" x14ac:dyDescent="0.25">
      <c r="A43" s="56"/>
      <c r="B43" s="59"/>
      <c r="C43" s="59"/>
      <c r="D43" s="59"/>
      <c r="E43" s="59"/>
      <c r="F43" s="59"/>
      <c r="G43" s="59"/>
      <c r="H43" s="59"/>
      <c r="I43" s="59"/>
      <c r="J43" s="59"/>
      <c r="N43" s="59"/>
      <c r="O43" s="59"/>
      <c r="P43" s="59"/>
      <c r="Q43" s="59"/>
      <c r="R43" s="59"/>
      <c r="S43" s="59"/>
      <c r="T43" s="56"/>
    </row>
    <row r="44" spans="1:21" x14ac:dyDescent="0.25">
      <c r="A44" s="56"/>
      <c r="B44" s="59"/>
      <c r="C44" s="59"/>
      <c r="D44" s="59"/>
      <c r="E44" s="59"/>
      <c r="F44" s="59"/>
      <c r="G44" s="59"/>
      <c r="H44" s="59"/>
      <c r="I44" s="59"/>
      <c r="J44" s="59"/>
      <c r="K44" s="59"/>
      <c r="N44" s="59"/>
      <c r="O44" s="59"/>
      <c r="P44" s="59"/>
      <c r="Q44" s="59"/>
      <c r="R44" s="59"/>
      <c r="S44" s="59"/>
      <c r="T44" s="56"/>
    </row>
    <row r="45" spans="1:21" x14ac:dyDescent="0.25">
      <c r="A45" s="56"/>
      <c r="B45" s="59"/>
      <c r="C45" s="59"/>
      <c r="D45" s="59"/>
      <c r="E45" s="59"/>
      <c r="F45" s="59"/>
      <c r="G45" s="59"/>
      <c r="H45" s="59"/>
      <c r="I45" s="59"/>
      <c r="J45" s="59"/>
      <c r="K45" s="59"/>
      <c r="N45" s="59"/>
      <c r="O45" s="59"/>
      <c r="P45" s="59"/>
      <c r="Q45" s="59"/>
      <c r="R45" s="59"/>
      <c r="S45" s="59"/>
      <c r="T45" s="56"/>
    </row>
    <row r="46" spans="1:21" x14ac:dyDescent="0.25">
      <c r="A46" s="56"/>
      <c r="B46" s="62"/>
      <c r="C46" s="62"/>
      <c r="D46" s="62"/>
      <c r="E46" s="62"/>
      <c r="F46" s="62"/>
      <c r="G46" s="62"/>
      <c r="H46" s="62"/>
      <c r="I46" s="62"/>
      <c r="K46" s="62"/>
      <c r="N46" s="62"/>
      <c r="O46" s="62"/>
      <c r="P46" s="62"/>
      <c r="Q46" s="62"/>
      <c r="R46" s="59"/>
      <c r="S46" s="59"/>
      <c r="T46" s="56"/>
      <c r="U46" s="59"/>
    </row>
    <row r="47" spans="1:21" x14ac:dyDescent="0.25">
      <c r="A47" s="56"/>
      <c r="B47" s="62"/>
      <c r="C47" s="62"/>
      <c r="D47" s="59"/>
      <c r="E47" s="59"/>
      <c r="F47" s="59"/>
      <c r="G47" s="59"/>
      <c r="H47" s="59"/>
      <c r="I47" s="59"/>
      <c r="K47" s="59"/>
      <c r="N47" s="62"/>
      <c r="O47" s="62"/>
      <c r="P47" s="62"/>
      <c r="Q47" s="62"/>
      <c r="R47" s="59"/>
      <c r="S47" s="59"/>
      <c r="T47" s="56"/>
      <c r="U47" s="59"/>
    </row>
    <row r="48" spans="1:21" x14ac:dyDescent="0.25">
      <c r="A48" s="56"/>
      <c r="B48" s="59"/>
      <c r="C48" s="59"/>
      <c r="D48" s="59"/>
      <c r="E48" s="59"/>
      <c r="F48" s="59"/>
      <c r="G48" s="59"/>
      <c r="H48" s="59"/>
      <c r="I48" s="59"/>
      <c r="K48" s="59"/>
      <c r="N48" s="59"/>
      <c r="O48" s="59"/>
      <c r="P48" s="59"/>
      <c r="Q48" s="59"/>
      <c r="R48" s="59"/>
      <c r="S48" s="59"/>
      <c r="T48" s="56"/>
      <c r="U48" s="59"/>
    </row>
    <row r="49" spans="1:21" x14ac:dyDescent="0.25">
      <c r="A49" s="56"/>
      <c r="B49" s="59"/>
      <c r="C49" s="59"/>
      <c r="D49" s="59"/>
      <c r="E49" s="59"/>
      <c r="F49" s="59"/>
      <c r="G49" s="59"/>
      <c r="H49" s="59"/>
      <c r="I49" s="59"/>
      <c r="K49" s="59"/>
      <c r="N49" s="59"/>
      <c r="O49" s="59"/>
      <c r="P49" s="59"/>
      <c r="Q49" s="59"/>
      <c r="R49" s="59"/>
      <c r="S49" s="59"/>
      <c r="T49" s="56"/>
      <c r="U49" s="59"/>
    </row>
    <row r="50" spans="1:21" ht="19.5" x14ac:dyDescent="0.25">
      <c r="A50" s="56"/>
      <c r="B50" s="61" t="s">
        <v>87</v>
      </c>
      <c r="C50" s="61"/>
      <c r="D50" s="61"/>
      <c r="E50" s="61"/>
      <c r="F50" s="61"/>
      <c r="G50" s="61"/>
      <c r="H50" s="61"/>
      <c r="I50" s="59"/>
      <c r="J50" s="59"/>
      <c r="N50" s="59"/>
      <c r="O50" s="59"/>
      <c r="P50" s="59"/>
      <c r="Q50" s="59"/>
      <c r="R50" s="59"/>
      <c r="S50" s="59"/>
      <c r="T50" s="56"/>
    </row>
    <row r="51" spans="1:21" x14ac:dyDescent="0.25">
      <c r="A51" s="56"/>
      <c r="B51" s="59" t="s">
        <v>88</v>
      </c>
      <c r="C51" s="59"/>
      <c r="D51" s="59"/>
      <c r="E51" s="59"/>
      <c r="F51" s="59"/>
      <c r="G51" s="59"/>
      <c r="H51" s="59"/>
      <c r="I51" s="59"/>
      <c r="K51" s="59"/>
      <c r="N51" s="59"/>
      <c r="O51" s="59"/>
      <c r="P51" s="59"/>
      <c r="Q51" s="59"/>
      <c r="R51" s="59"/>
      <c r="S51" s="59"/>
      <c r="T51" s="56"/>
      <c r="U51" s="59"/>
    </row>
    <row r="52" spans="1:21" x14ac:dyDescent="0.25">
      <c r="A52" s="56"/>
      <c r="B52" s="59"/>
      <c r="C52" s="59"/>
      <c r="D52" s="59"/>
      <c r="E52" s="59"/>
      <c r="F52" s="59"/>
      <c r="G52" s="59"/>
      <c r="H52" s="59"/>
      <c r="I52" s="59"/>
      <c r="K52" s="59"/>
      <c r="N52" s="59"/>
      <c r="O52" s="59"/>
      <c r="P52" s="59"/>
      <c r="Q52" s="59"/>
      <c r="R52" s="59"/>
      <c r="S52" s="59"/>
      <c r="T52" s="56"/>
      <c r="U52" s="59"/>
    </row>
    <row r="53" spans="1:21" x14ac:dyDescent="0.25">
      <c r="A53" s="56"/>
      <c r="B53" s="59"/>
      <c r="C53" s="59"/>
      <c r="D53" s="59"/>
      <c r="E53" s="59"/>
      <c r="F53" s="59"/>
      <c r="G53" s="59"/>
      <c r="H53" s="59"/>
      <c r="I53" s="59"/>
      <c r="K53" s="59"/>
      <c r="N53" s="59"/>
      <c r="O53" s="59"/>
      <c r="P53" s="59"/>
      <c r="Q53" s="59"/>
      <c r="R53" s="59"/>
      <c r="S53" s="59"/>
      <c r="T53" s="56"/>
      <c r="U53" s="59"/>
    </row>
    <row r="54" spans="1:21" x14ac:dyDescent="0.25">
      <c r="A54" s="56"/>
      <c r="B54" s="59"/>
      <c r="C54" s="59"/>
      <c r="D54" s="59"/>
      <c r="E54" s="59"/>
      <c r="F54" s="59"/>
      <c r="G54" s="59"/>
      <c r="H54" s="59"/>
      <c r="I54" s="59"/>
      <c r="K54" s="59"/>
      <c r="N54" s="59"/>
      <c r="O54" s="59"/>
      <c r="P54" s="59"/>
      <c r="Q54" s="59"/>
      <c r="R54" s="59"/>
      <c r="S54" s="59"/>
      <c r="T54" s="56"/>
      <c r="U54" s="59"/>
    </row>
    <row r="55" spans="1:21" x14ac:dyDescent="0.25">
      <c r="A55" s="56"/>
      <c r="B55" s="59"/>
      <c r="C55" s="59"/>
      <c r="D55" s="59"/>
      <c r="E55" s="59"/>
      <c r="F55" s="59"/>
      <c r="G55" s="59"/>
      <c r="H55" s="59"/>
      <c r="I55" s="59"/>
      <c r="K55" s="59"/>
      <c r="N55" s="59"/>
      <c r="O55" s="59"/>
      <c r="P55" s="59"/>
      <c r="Q55" s="59"/>
      <c r="R55" s="59"/>
      <c r="S55" s="59"/>
      <c r="T55" s="56"/>
      <c r="U55" s="59"/>
    </row>
    <row r="56" spans="1:21" x14ac:dyDescent="0.25">
      <c r="A56" s="56"/>
      <c r="B56" s="59"/>
      <c r="C56" s="59"/>
      <c r="D56" s="59"/>
      <c r="E56" s="59"/>
      <c r="F56" s="59"/>
      <c r="G56" s="59"/>
      <c r="H56" s="59"/>
      <c r="I56" s="59"/>
      <c r="K56" s="59"/>
      <c r="N56" s="59"/>
      <c r="O56" s="59"/>
      <c r="P56" s="59"/>
      <c r="Q56" s="59"/>
      <c r="R56" s="59"/>
      <c r="S56" s="59"/>
      <c r="T56" s="56"/>
      <c r="U56" s="59"/>
    </row>
    <row r="57" spans="1:21" x14ac:dyDescent="0.25">
      <c r="A57" s="56"/>
      <c r="B57" s="59"/>
      <c r="C57" s="59"/>
      <c r="D57" s="59"/>
      <c r="E57" s="59"/>
      <c r="F57" s="59"/>
      <c r="G57" s="59"/>
      <c r="H57" s="59"/>
      <c r="I57" s="59"/>
      <c r="K57" s="59"/>
      <c r="N57" s="59"/>
      <c r="O57" s="59"/>
      <c r="P57" s="59"/>
      <c r="Q57" s="59"/>
      <c r="R57" s="59"/>
      <c r="S57" s="59"/>
      <c r="T57" s="56"/>
      <c r="U57" s="59"/>
    </row>
    <row r="58" spans="1:21" x14ac:dyDescent="0.25">
      <c r="A58" s="56"/>
      <c r="B58" s="59"/>
      <c r="C58" s="59"/>
      <c r="D58" s="59"/>
      <c r="E58" s="59"/>
      <c r="F58" s="59"/>
      <c r="G58" s="59"/>
      <c r="H58" s="59"/>
      <c r="I58" s="59"/>
      <c r="K58" s="59"/>
      <c r="T58" s="56"/>
    </row>
    <row r="59" spans="1:21" x14ac:dyDescent="0.25">
      <c r="A59" s="56"/>
      <c r="K59" s="59"/>
      <c r="N59" s="59"/>
      <c r="O59" s="59"/>
      <c r="P59" s="59"/>
      <c r="Q59" s="59"/>
      <c r="R59" s="59"/>
      <c r="S59" s="59"/>
      <c r="T59" s="56"/>
    </row>
    <row r="60" spans="1:21" x14ac:dyDescent="0.25">
      <c r="A60" s="56"/>
      <c r="B60" s="59"/>
      <c r="C60" s="59"/>
      <c r="D60" s="59"/>
      <c r="E60" s="59"/>
      <c r="F60" s="59"/>
      <c r="G60" s="59"/>
      <c r="H60" s="59"/>
      <c r="I60" s="59"/>
      <c r="J60" s="59"/>
      <c r="K60" s="59"/>
      <c r="N60" s="59"/>
      <c r="O60" s="59"/>
      <c r="P60" s="59"/>
      <c r="Q60" s="59"/>
      <c r="R60" s="59"/>
      <c r="S60" s="59"/>
      <c r="T60" s="56"/>
    </row>
    <row r="61" spans="1:21" s="60" customFormat="1" ht="15.75" x14ac:dyDescent="0.25">
      <c r="A61" s="75"/>
      <c r="B61" s="67" t="s">
        <v>89</v>
      </c>
      <c r="C61" s="67"/>
      <c r="D61" s="67"/>
      <c r="E61" s="67"/>
      <c r="F61" s="67"/>
      <c r="G61" s="67"/>
      <c r="H61" s="67"/>
      <c r="I61" s="67"/>
      <c r="J61" s="67"/>
      <c r="K61" s="67"/>
      <c r="N61" s="67"/>
      <c r="O61" s="67"/>
      <c r="P61" s="67"/>
      <c r="Q61" s="67"/>
      <c r="R61" s="67"/>
      <c r="S61" s="67"/>
      <c r="T61" s="75"/>
    </row>
    <row r="62" spans="1:21" s="60" customFormat="1" ht="15.75" x14ac:dyDescent="0.25">
      <c r="A62" s="75"/>
      <c r="B62" s="67" t="s">
        <v>90</v>
      </c>
      <c r="C62" s="67"/>
      <c r="D62" s="67"/>
      <c r="E62" s="67"/>
      <c r="F62" s="67"/>
      <c r="G62" s="67"/>
      <c r="H62" s="67"/>
      <c r="I62" s="67"/>
      <c r="J62" s="67"/>
      <c r="K62" s="67"/>
      <c r="T62" s="75"/>
    </row>
    <row r="63" spans="1:21" x14ac:dyDescent="0.25">
      <c r="A63" s="56"/>
      <c r="B63" s="62"/>
      <c r="C63" s="62"/>
      <c r="D63" s="59"/>
      <c r="E63" s="59"/>
      <c r="F63" s="59"/>
      <c r="G63" s="59"/>
      <c r="H63" s="59"/>
      <c r="I63" s="59"/>
      <c r="J63" s="59"/>
      <c r="K63" s="59"/>
      <c r="T63" s="56"/>
    </row>
    <row r="64" spans="1:21" x14ac:dyDescent="0.25">
      <c r="A64" s="56"/>
      <c r="B64" s="59"/>
      <c r="C64" s="59"/>
      <c r="D64" s="59"/>
      <c r="E64" s="59"/>
      <c r="F64" s="59"/>
      <c r="G64" s="59"/>
      <c r="H64" s="59"/>
      <c r="I64" s="59"/>
      <c r="J64" s="59"/>
      <c r="K64" s="59"/>
      <c r="T64" s="56"/>
    </row>
    <row r="65" spans="1:20" x14ac:dyDescent="0.25">
      <c r="A65" s="56"/>
      <c r="B65" s="59"/>
      <c r="C65" s="59"/>
      <c r="D65" s="59"/>
      <c r="E65" s="59"/>
      <c r="F65" s="59"/>
      <c r="G65" s="59"/>
      <c r="H65" s="59"/>
      <c r="I65" s="59"/>
      <c r="J65" s="59"/>
      <c r="K65" s="59"/>
      <c r="T65" s="56"/>
    </row>
    <row r="66" spans="1:20" x14ac:dyDescent="0.25">
      <c r="A66" s="56"/>
      <c r="B66" s="59"/>
      <c r="C66" s="59"/>
      <c r="D66" s="59"/>
      <c r="E66" s="59"/>
      <c r="F66" s="59"/>
      <c r="G66" s="59"/>
      <c r="H66" s="59"/>
      <c r="I66" s="59"/>
      <c r="J66" s="59"/>
      <c r="K66" s="59"/>
      <c r="T66" s="56"/>
    </row>
    <row r="67" spans="1:20" x14ac:dyDescent="0.25">
      <c r="A67" s="56"/>
      <c r="B67" s="59"/>
      <c r="C67" s="59"/>
      <c r="D67" s="59"/>
      <c r="E67" s="59"/>
      <c r="F67" s="59"/>
      <c r="G67" s="59"/>
      <c r="H67" s="59"/>
      <c r="I67" s="59"/>
      <c r="J67" s="59"/>
      <c r="K67" s="59"/>
      <c r="T67" s="56"/>
    </row>
    <row r="68" spans="1:20" x14ac:dyDescent="0.25">
      <c r="A68" s="56"/>
      <c r="B68" s="59"/>
      <c r="C68" s="59"/>
      <c r="D68" s="59"/>
      <c r="E68" s="59"/>
      <c r="F68" s="59"/>
      <c r="G68" s="59"/>
      <c r="H68" s="59"/>
      <c r="I68" s="59"/>
      <c r="J68" s="59"/>
      <c r="K68" s="59"/>
      <c r="T68" s="56"/>
    </row>
    <row r="69" spans="1:20" x14ac:dyDescent="0.25">
      <c r="A69" s="56"/>
      <c r="B69" s="59"/>
      <c r="C69" s="59"/>
      <c r="D69" s="59"/>
      <c r="E69" s="59"/>
      <c r="F69" s="59"/>
      <c r="G69" s="59"/>
      <c r="H69" s="59"/>
      <c r="I69" s="59"/>
      <c r="J69" s="59"/>
      <c r="K69" s="59"/>
      <c r="T69" s="56"/>
    </row>
    <row r="70" spans="1:20" x14ac:dyDescent="0.25">
      <c r="A70" s="56"/>
      <c r="B70" s="59"/>
      <c r="C70" s="59"/>
      <c r="D70" s="59"/>
      <c r="E70" s="59"/>
      <c r="F70" s="59"/>
      <c r="G70" s="59"/>
      <c r="H70" s="59"/>
      <c r="I70" s="59"/>
      <c r="J70" s="59"/>
      <c r="K70" s="59"/>
      <c r="T70" s="56"/>
    </row>
    <row r="71" spans="1:20" x14ac:dyDescent="0.25">
      <c r="A71" s="56"/>
      <c r="B71" s="59"/>
      <c r="C71" s="59"/>
      <c r="D71" s="59"/>
      <c r="E71" s="59"/>
      <c r="F71" s="59"/>
      <c r="G71" s="59"/>
      <c r="H71" s="59"/>
      <c r="I71" s="59"/>
      <c r="J71" s="59"/>
      <c r="K71" s="59"/>
      <c r="T71" s="56"/>
    </row>
    <row r="72" spans="1:20" x14ac:dyDescent="0.25">
      <c r="A72" s="56"/>
      <c r="B72" s="59"/>
      <c r="C72" s="59"/>
      <c r="D72" s="59"/>
      <c r="E72" s="59"/>
      <c r="F72" s="59"/>
      <c r="G72" s="59"/>
      <c r="H72" s="59"/>
      <c r="I72" s="59"/>
      <c r="J72" s="59"/>
      <c r="K72" s="59"/>
      <c r="T72" s="56"/>
    </row>
    <row r="73" spans="1:20" x14ac:dyDescent="0.25">
      <c r="A73" s="56"/>
      <c r="B73" s="59"/>
      <c r="C73" s="59"/>
      <c r="D73" s="59"/>
      <c r="E73" s="59"/>
      <c r="F73" s="59"/>
      <c r="G73" s="59"/>
      <c r="H73" s="59"/>
      <c r="I73" s="59"/>
      <c r="J73" s="59"/>
      <c r="K73" s="59"/>
      <c r="T73" s="56"/>
    </row>
    <row r="74" spans="1:20" x14ac:dyDescent="0.25">
      <c r="A74" s="56"/>
      <c r="B74" s="59"/>
      <c r="C74" s="59"/>
      <c r="D74" s="59"/>
      <c r="E74" s="59"/>
      <c r="F74" s="59"/>
      <c r="G74" s="59"/>
      <c r="H74" s="59"/>
      <c r="I74" s="59"/>
      <c r="J74" s="59"/>
      <c r="K74" s="59"/>
      <c r="T74" s="56"/>
    </row>
    <row r="75" spans="1:20" x14ac:dyDescent="0.25">
      <c r="A75" s="56"/>
      <c r="B75" s="59"/>
      <c r="C75" s="59"/>
      <c r="D75" s="59"/>
      <c r="E75" s="59"/>
      <c r="F75" s="59"/>
      <c r="G75" s="59"/>
      <c r="H75" s="59"/>
      <c r="I75" s="59"/>
      <c r="J75" s="59"/>
      <c r="K75" s="59"/>
      <c r="T75" s="56"/>
    </row>
    <row r="76" spans="1:20" x14ac:dyDescent="0.25">
      <c r="A76" s="56"/>
      <c r="B76" s="59"/>
      <c r="C76" s="59"/>
      <c r="D76" s="59"/>
      <c r="E76" s="59"/>
      <c r="F76" s="59"/>
      <c r="G76" s="59"/>
      <c r="H76" s="59"/>
      <c r="I76" s="59"/>
      <c r="J76" s="59"/>
      <c r="K76" s="59"/>
      <c r="T76" s="56"/>
    </row>
    <row r="77" spans="1:20" x14ac:dyDescent="0.25">
      <c r="A77" s="56"/>
      <c r="B77" s="59"/>
      <c r="C77" s="59"/>
      <c r="D77" s="59"/>
      <c r="E77" s="59"/>
      <c r="F77" s="59"/>
      <c r="G77" s="59"/>
      <c r="H77" s="59"/>
      <c r="I77" s="59"/>
      <c r="J77" s="59"/>
      <c r="K77" s="59"/>
      <c r="T77" s="56"/>
    </row>
    <row r="78" spans="1:20" x14ac:dyDescent="0.25">
      <c r="A78" s="56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2"/>
      <c r="M78" s="62"/>
      <c r="N78" s="62"/>
      <c r="O78" s="62"/>
      <c r="P78" s="59"/>
      <c r="Q78" s="59"/>
      <c r="R78" s="59"/>
      <c r="S78" s="59"/>
      <c r="T78" s="56"/>
    </row>
    <row r="79" spans="1:20" x14ac:dyDescent="0.25">
      <c r="A79" s="56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2"/>
      <c r="M79" s="62"/>
      <c r="N79" s="64"/>
      <c r="O79" s="65"/>
      <c r="P79" s="66"/>
      <c r="Q79" s="66"/>
      <c r="R79" s="66"/>
      <c r="S79" s="66"/>
      <c r="T79" s="56"/>
    </row>
    <row r="80" spans="1:20" ht="31.5" customHeight="1" x14ac:dyDescent="0.25">
      <c r="A80" s="56"/>
      <c r="T80" s="56"/>
    </row>
    <row r="81" spans="1:20" ht="15.75" x14ac:dyDescent="0.25">
      <c r="A81" s="56"/>
      <c r="J81" s="135"/>
      <c r="K81" s="136"/>
      <c r="L81" s="136"/>
      <c r="M81" s="136"/>
      <c r="N81" s="136"/>
      <c r="T81" s="56"/>
    </row>
    <row r="82" spans="1:20" x14ac:dyDescent="0.25">
      <c r="A82" s="56"/>
      <c r="T82" s="56"/>
    </row>
    <row r="83" spans="1:20" x14ac:dyDescent="0.25">
      <c r="A83" s="56"/>
      <c r="T83" s="56"/>
    </row>
    <row r="84" spans="1:20" x14ac:dyDescent="0.25">
      <c r="A84" s="56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</row>
  </sheetData>
  <mergeCells count="1">
    <mergeCell ref="J81:N81"/>
  </mergeCells>
  <phoneticPr fontId="1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22"/>
  <sheetViews>
    <sheetView zoomScaleNormal="100" workbookViewId="0">
      <selection activeCell="I15" sqref="I15:J15"/>
    </sheetView>
  </sheetViews>
  <sheetFormatPr defaultRowHeight="15" x14ac:dyDescent="0.25"/>
  <cols>
    <col min="1" max="1" width="2.28515625" style="78" customWidth="1"/>
    <col min="2" max="2" width="3.42578125" style="78" customWidth="1"/>
    <col min="3" max="3" width="0.7109375" style="78" customWidth="1"/>
    <col min="4" max="5" width="4.5703125" style="78" customWidth="1"/>
    <col min="6" max="6" width="7" style="78" customWidth="1"/>
    <col min="7" max="7" width="3.42578125" style="78" customWidth="1"/>
    <col min="8" max="8" width="0.7109375" style="78" customWidth="1"/>
    <col min="9" max="10" width="4.5703125" style="78" customWidth="1"/>
    <col min="11" max="11" width="0.7109375" style="78" customWidth="1"/>
    <col min="12" max="15" width="7.42578125" style="81" customWidth="1"/>
    <col min="16" max="18" width="8.85546875" style="82" customWidth="1"/>
    <col min="19" max="19" width="2.42578125" style="82" customWidth="1"/>
    <col min="20" max="20" width="7" style="82" customWidth="1"/>
    <col min="21" max="21" width="8.42578125" style="78" customWidth="1"/>
    <col min="22" max="22" width="2.85546875" style="78" customWidth="1"/>
    <col min="23" max="24" width="8.42578125" style="78" customWidth="1"/>
    <col min="25" max="25" width="8.42578125" style="99" customWidth="1"/>
    <col min="26" max="32" width="8.42578125" style="78" customWidth="1"/>
    <col min="33" max="33" width="8.42578125" style="79" customWidth="1"/>
    <col min="34" max="50" width="8.42578125" style="78" customWidth="1"/>
    <col min="51" max="16384" width="9.140625" style="78"/>
  </cols>
  <sheetData>
    <row r="1" spans="1:27" ht="12.75" customHeight="1" x14ac:dyDescent="0.25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</row>
    <row r="2" spans="1:27" ht="31.5" x14ac:dyDescent="0.5">
      <c r="A2" s="96"/>
      <c r="B2" s="80" t="s">
        <v>22</v>
      </c>
      <c r="V2" s="96"/>
    </row>
    <row r="3" spans="1:27" ht="14.25" customHeight="1" x14ac:dyDescent="0.5">
      <c r="A3" s="96"/>
      <c r="C3" s="80"/>
      <c r="V3" s="96"/>
    </row>
    <row r="4" spans="1:27" x14ac:dyDescent="0.25">
      <c r="A4" s="96"/>
      <c r="B4" s="102" t="s">
        <v>92</v>
      </c>
      <c r="P4" s="84"/>
      <c r="Q4" s="84"/>
      <c r="R4" s="84"/>
      <c r="S4" s="84"/>
      <c r="T4" s="84"/>
      <c r="V4" s="96"/>
      <c r="Y4" s="99">
        <v>4500</v>
      </c>
    </row>
    <row r="5" spans="1:27" x14ac:dyDescent="0.25">
      <c r="A5" s="96"/>
      <c r="B5" s="78" t="s">
        <v>106</v>
      </c>
      <c r="D5" s="102"/>
      <c r="E5" s="102"/>
      <c r="F5" s="102"/>
      <c r="G5" s="102"/>
      <c r="H5" s="102"/>
      <c r="I5" s="102"/>
      <c r="J5" s="102"/>
      <c r="K5" s="102"/>
      <c r="L5" s="103"/>
      <c r="M5" s="103"/>
      <c r="N5" s="103"/>
      <c r="O5" s="103"/>
      <c r="P5" s="86"/>
      <c r="Q5" s="86"/>
      <c r="R5" s="86"/>
      <c r="S5" s="86"/>
      <c r="T5" s="86"/>
      <c r="U5" s="87"/>
      <c r="V5" s="96"/>
      <c r="Y5" s="99">
        <v>9000</v>
      </c>
    </row>
    <row r="6" spans="1:27" x14ac:dyDescent="0.25">
      <c r="A6" s="96"/>
      <c r="B6" s="101" t="s">
        <v>101</v>
      </c>
      <c r="D6" s="101"/>
      <c r="E6" s="101"/>
      <c r="F6" s="101"/>
      <c r="G6" s="101"/>
      <c r="H6" s="101"/>
      <c r="I6" s="101"/>
      <c r="J6" s="101"/>
      <c r="K6" s="101"/>
      <c r="L6" s="103"/>
      <c r="M6" s="103"/>
      <c r="N6" s="103"/>
      <c r="O6" s="103"/>
      <c r="P6" s="86"/>
      <c r="Q6" s="86"/>
      <c r="R6" s="86"/>
      <c r="S6" s="86"/>
      <c r="T6" s="86"/>
      <c r="U6" s="87"/>
      <c r="V6" s="96"/>
      <c r="Y6" s="99">
        <v>13500</v>
      </c>
    </row>
    <row r="7" spans="1:27" x14ac:dyDescent="0.25">
      <c r="A7" s="96"/>
      <c r="B7" s="79"/>
      <c r="C7" s="87"/>
      <c r="D7" s="87" t="s">
        <v>99</v>
      </c>
      <c r="E7" s="87"/>
      <c r="F7" s="87"/>
      <c r="G7" s="87" t="s">
        <v>100</v>
      </c>
      <c r="H7" s="87"/>
      <c r="I7" s="87"/>
      <c r="J7" s="87"/>
      <c r="K7" s="79"/>
      <c r="L7" s="88"/>
      <c r="M7" s="88"/>
      <c r="N7" s="88"/>
      <c r="O7" s="88"/>
      <c r="P7" s="89"/>
      <c r="Q7" s="89"/>
      <c r="R7" s="89"/>
      <c r="S7" s="84"/>
      <c r="T7" s="84"/>
      <c r="V7" s="96"/>
      <c r="Y7" s="99">
        <v>270000</v>
      </c>
    </row>
    <row r="8" spans="1:27" x14ac:dyDescent="0.25">
      <c r="A8" s="96"/>
      <c r="B8" s="79" t="s">
        <v>93</v>
      </c>
      <c r="C8" s="87"/>
      <c r="D8" s="98" t="s">
        <v>96</v>
      </c>
      <c r="E8" s="98"/>
      <c r="F8" s="87"/>
      <c r="G8" s="138"/>
      <c r="H8" s="138"/>
      <c r="I8" s="138"/>
      <c r="J8" s="140" t="str">
        <f>IF(G8="","",IF(G8=AA16,"CORRETO!","VEJA ONDE VOCÊ ERROU E TENTE NOVAMENTE!"))</f>
        <v/>
      </c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96"/>
    </row>
    <row r="9" spans="1:27" x14ac:dyDescent="0.25">
      <c r="A9" s="96"/>
      <c r="B9" s="79" t="s">
        <v>94</v>
      </c>
      <c r="C9" s="87"/>
      <c r="D9" s="2" t="s">
        <v>97</v>
      </c>
      <c r="E9" s="2"/>
      <c r="F9" s="87"/>
      <c r="G9" s="139"/>
      <c r="H9" s="139"/>
      <c r="I9" s="139"/>
      <c r="J9" s="140" t="str">
        <f>IF(G9="","",IF(G9=AA17,"CORRETO!","VEJA ONDE VOCÊ ERROU E TENTE NOVAMENTE!"))</f>
        <v/>
      </c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96"/>
    </row>
    <row r="10" spans="1:27" x14ac:dyDescent="0.25">
      <c r="A10" s="96"/>
      <c r="B10" s="79" t="s">
        <v>95</v>
      </c>
      <c r="C10" s="87"/>
      <c r="D10" s="98" t="s">
        <v>98</v>
      </c>
      <c r="E10" s="98"/>
      <c r="F10" s="87"/>
      <c r="G10" s="138"/>
      <c r="H10" s="138"/>
      <c r="I10" s="138"/>
      <c r="J10" s="140" t="str">
        <f>IF(G10="","",IF(G10=AA18,"CORRETO!","VEJA ONDE VOCÊ ERROU E TENTE NOVAMENTE!"))</f>
        <v/>
      </c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96"/>
    </row>
    <row r="11" spans="1:27" x14ac:dyDescent="0.25">
      <c r="A11" s="96"/>
      <c r="B11" s="79"/>
      <c r="C11" s="87"/>
      <c r="D11" s="87"/>
      <c r="E11" s="87"/>
      <c r="F11" s="87"/>
      <c r="G11" s="87"/>
      <c r="H11" s="87"/>
      <c r="I11" s="87"/>
      <c r="J11" s="87"/>
      <c r="K11" s="87"/>
      <c r="L11" s="88"/>
      <c r="M11" s="88"/>
      <c r="N11" s="88"/>
      <c r="O11" s="88"/>
      <c r="P11" s="89"/>
      <c r="Q11" s="89"/>
      <c r="R11" s="89"/>
      <c r="S11" s="84"/>
      <c r="T11" s="84"/>
      <c r="V11" s="96"/>
    </row>
    <row r="12" spans="1:27" x14ac:dyDescent="0.25">
      <c r="A12" s="96"/>
      <c r="B12" s="78" t="s">
        <v>107</v>
      </c>
      <c r="C12" s="101"/>
      <c r="D12" s="101"/>
      <c r="E12" s="101"/>
      <c r="F12" s="101"/>
      <c r="G12" s="101"/>
      <c r="H12" s="87"/>
      <c r="I12" s="87"/>
      <c r="J12" s="87"/>
      <c r="K12" s="87"/>
      <c r="L12" s="88"/>
      <c r="M12" s="88"/>
      <c r="N12" s="88"/>
      <c r="O12" s="88"/>
      <c r="P12" s="89"/>
      <c r="Q12" s="89"/>
      <c r="R12" s="89"/>
      <c r="S12" s="84"/>
      <c r="T12" s="84"/>
      <c r="V12" s="96"/>
    </row>
    <row r="13" spans="1:27" x14ac:dyDescent="0.25">
      <c r="A13" s="96"/>
      <c r="B13" s="78" t="s">
        <v>108</v>
      </c>
      <c r="C13" s="101"/>
      <c r="D13" s="101"/>
      <c r="E13" s="101"/>
      <c r="F13" s="101"/>
      <c r="G13" s="101"/>
      <c r="H13" s="87"/>
      <c r="I13" s="87"/>
      <c r="J13" s="87"/>
      <c r="K13" s="87"/>
      <c r="L13" s="88"/>
      <c r="M13" s="88"/>
      <c r="N13" s="88"/>
      <c r="O13" s="88"/>
      <c r="P13" s="89"/>
      <c r="Q13" s="89"/>
      <c r="R13" s="89"/>
      <c r="S13" s="84"/>
      <c r="T13" s="84"/>
      <c r="V13" s="96"/>
    </row>
    <row r="14" spans="1:27" x14ac:dyDescent="0.25">
      <c r="A14" s="96"/>
      <c r="I14" s="79" t="s">
        <v>120</v>
      </c>
      <c r="K14" s="87"/>
      <c r="L14" s="88"/>
      <c r="M14" s="88"/>
      <c r="N14" s="88"/>
      <c r="O14" s="88"/>
      <c r="P14" s="89"/>
      <c r="Q14" s="89"/>
      <c r="R14" s="89"/>
      <c r="S14" s="84"/>
      <c r="T14" s="84"/>
      <c r="V14" s="96"/>
    </row>
    <row r="15" spans="1:27" x14ac:dyDescent="0.25">
      <c r="A15" s="96"/>
      <c r="B15" s="100" t="s">
        <v>102</v>
      </c>
      <c r="C15" s="98"/>
      <c r="D15" s="98"/>
      <c r="G15" s="87"/>
      <c r="H15" s="87"/>
      <c r="I15" s="138"/>
      <c r="J15" s="138"/>
      <c r="K15" s="87"/>
      <c r="L15" s="140" t="str">
        <f>IF(I15="","",IF(I15=Y4,"CORRETO!","VEJA ONDE VOCÊ ERROU E TENTE NOVAMENTE!"))</f>
        <v/>
      </c>
      <c r="M15" s="140"/>
      <c r="N15" s="140"/>
      <c r="O15" s="140"/>
      <c r="P15" s="140"/>
      <c r="Q15" s="140"/>
      <c r="R15" s="140"/>
      <c r="S15" s="140"/>
      <c r="T15" s="140"/>
      <c r="U15" s="140"/>
      <c r="V15" s="105"/>
      <c r="W15" s="104"/>
    </row>
    <row r="16" spans="1:27" x14ac:dyDescent="0.25">
      <c r="A16" s="96"/>
      <c r="B16" s="1" t="s">
        <v>103</v>
      </c>
      <c r="C16" s="2"/>
      <c r="D16" s="2"/>
      <c r="G16" s="87"/>
      <c r="H16" s="87"/>
      <c r="I16" s="139"/>
      <c r="J16" s="139"/>
      <c r="K16" s="87"/>
      <c r="L16" s="104" t="str">
        <f>IF(I16="","",IF(I16=Y5,"CORRETO!","VEJA ONDE VOCÊ ERROU E TENTE NOVAMENTE!"))</f>
        <v/>
      </c>
      <c r="M16" s="88"/>
      <c r="N16" s="88"/>
      <c r="O16" s="88"/>
      <c r="P16" s="89"/>
      <c r="Q16" s="89"/>
      <c r="R16" s="89"/>
      <c r="S16" s="84"/>
      <c r="T16" s="84"/>
      <c r="V16" s="96"/>
      <c r="AA16" s="99">
        <v>64</v>
      </c>
    </row>
    <row r="17" spans="1:29" x14ac:dyDescent="0.25">
      <c r="A17" s="96"/>
      <c r="B17" s="100" t="s">
        <v>104</v>
      </c>
      <c r="C17" s="98"/>
      <c r="D17" s="98"/>
      <c r="G17" s="87"/>
      <c r="H17" s="87"/>
      <c r="I17" s="138"/>
      <c r="J17" s="138"/>
      <c r="K17" s="87"/>
      <c r="L17" s="104" t="str">
        <f>IF(I17="","",IF(I17=Y6,"CORRETO!","VEJA ONDE VOCÊ ERROU E TENTE NOVAMENTE!"))</f>
        <v/>
      </c>
      <c r="M17" s="88"/>
      <c r="N17" s="88"/>
      <c r="O17" s="88"/>
      <c r="P17" s="89"/>
      <c r="Q17" s="89"/>
      <c r="R17" s="89"/>
      <c r="S17" s="84"/>
      <c r="T17" s="84"/>
      <c r="V17" s="96"/>
      <c r="AA17" s="99">
        <v>96</v>
      </c>
    </row>
    <row r="18" spans="1:29" x14ac:dyDescent="0.25">
      <c r="A18" s="96"/>
      <c r="B18" s="1" t="s">
        <v>105</v>
      </c>
      <c r="C18" s="2"/>
      <c r="D18" s="2"/>
      <c r="G18" s="87"/>
      <c r="H18" s="87"/>
      <c r="I18" s="141"/>
      <c r="J18" s="141"/>
      <c r="K18" s="87"/>
      <c r="L18" s="104" t="str">
        <f>IF(I18="","",IF(I18=Y7,"CORRETO!","VEJA ONDE VOCÊ ERROU E TENTE NOVAMENTE!"))</f>
        <v/>
      </c>
      <c r="M18" s="88"/>
      <c r="N18" s="88"/>
      <c r="O18" s="88"/>
      <c r="P18" s="89"/>
      <c r="Q18" s="89"/>
      <c r="R18" s="89"/>
      <c r="S18" s="84"/>
      <c r="T18" s="84"/>
      <c r="V18" s="96"/>
      <c r="AA18" s="99">
        <v>1704</v>
      </c>
    </row>
    <row r="19" spans="1:29" x14ac:dyDescent="0.25">
      <c r="A19" s="96"/>
      <c r="B19" s="79"/>
      <c r="C19" s="87"/>
      <c r="D19" s="87"/>
      <c r="E19" s="87"/>
      <c r="F19" s="87"/>
      <c r="G19" s="87"/>
      <c r="H19" s="87"/>
      <c r="I19" s="87"/>
      <c r="J19" s="87"/>
      <c r="K19" s="87"/>
      <c r="L19" s="88"/>
      <c r="M19" s="88"/>
      <c r="N19" s="88"/>
      <c r="O19" s="88"/>
      <c r="P19" s="89"/>
      <c r="Q19" s="89"/>
      <c r="R19" s="89"/>
      <c r="S19" s="84"/>
      <c r="T19" s="84"/>
      <c r="V19" s="96"/>
    </row>
    <row r="20" spans="1:29" x14ac:dyDescent="0.25">
      <c r="A20" s="96"/>
      <c r="B20" s="79" t="s">
        <v>113</v>
      </c>
      <c r="C20" s="87"/>
      <c r="D20" s="87"/>
      <c r="E20" s="87"/>
      <c r="F20" s="87"/>
      <c r="G20" s="87"/>
      <c r="H20" s="87"/>
      <c r="I20" s="87"/>
      <c r="J20" s="87"/>
      <c r="K20" s="87"/>
      <c r="L20" s="88"/>
      <c r="M20" s="88"/>
      <c r="N20" s="88"/>
      <c r="O20" s="88"/>
      <c r="P20" s="89"/>
      <c r="Q20" s="89"/>
      <c r="R20" s="89"/>
      <c r="S20" s="84"/>
      <c r="T20" s="84"/>
      <c r="V20" s="96"/>
    </row>
    <row r="21" spans="1:29" x14ac:dyDescent="0.25">
      <c r="A21" s="96"/>
      <c r="B21" s="79" t="s">
        <v>109</v>
      </c>
      <c r="C21" s="87"/>
      <c r="D21" s="87"/>
      <c r="E21" s="87"/>
      <c r="F21" s="87"/>
      <c r="G21" s="87"/>
      <c r="H21" s="87"/>
      <c r="I21" s="87"/>
      <c r="J21" s="87"/>
      <c r="K21" s="87"/>
      <c r="L21" s="88"/>
      <c r="M21" s="88"/>
      <c r="N21" s="88"/>
      <c r="O21" s="88"/>
      <c r="P21" s="89"/>
      <c r="Q21" s="89"/>
      <c r="R21" s="89"/>
      <c r="S21" s="84"/>
      <c r="T21" s="84"/>
      <c r="V21" s="96"/>
    </row>
    <row r="22" spans="1:29" x14ac:dyDescent="0.25">
      <c r="A22" s="96"/>
      <c r="B22" s="79" t="s">
        <v>111</v>
      </c>
      <c r="C22" s="87"/>
      <c r="D22" s="87"/>
      <c r="E22" s="87"/>
      <c r="F22" s="87"/>
      <c r="G22" s="87"/>
      <c r="H22" s="87"/>
      <c r="I22" s="138"/>
      <c r="J22" s="138"/>
      <c r="K22" s="87"/>
      <c r="L22" s="88"/>
      <c r="M22" s="88"/>
      <c r="N22" s="88"/>
      <c r="O22" s="88"/>
      <c r="P22" s="89"/>
      <c r="Q22" s="89"/>
      <c r="R22" s="89"/>
      <c r="S22" s="84"/>
      <c r="T22" s="84"/>
      <c r="V22" s="96"/>
    </row>
    <row r="23" spans="1:29" x14ac:dyDescent="0.25">
      <c r="A23" s="96"/>
      <c r="B23" s="79" t="s">
        <v>110</v>
      </c>
      <c r="C23" s="87"/>
      <c r="D23" s="87"/>
      <c r="E23" s="87"/>
      <c r="F23" s="87"/>
      <c r="G23" s="87"/>
      <c r="H23" s="87"/>
      <c r="I23" s="139"/>
      <c r="J23" s="139"/>
      <c r="K23" s="87"/>
      <c r="L23" s="88"/>
      <c r="M23" s="88"/>
      <c r="N23" s="88"/>
      <c r="O23" s="88"/>
      <c r="P23" s="89"/>
      <c r="Q23" s="89"/>
      <c r="R23" s="89"/>
      <c r="S23" s="84"/>
      <c r="T23" s="84"/>
      <c r="V23" s="96"/>
    </row>
    <row r="24" spans="1:29" x14ac:dyDescent="0.25">
      <c r="A24" s="96"/>
      <c r="B24" s="79" t="s">
        <v>112</v>
      </c>
      <c r="C24" s="87"/>
      <c r="D24" s="87"/>
      <c r="E24" s="87"/>
      <c r="F24" s="87"/>
      <c r="G24" s="87"/>
      <c r="H24" s="87"/>
      <c r="I24" s="138"/>
      <c r="J24" s="138"/>
      <c r="K24" s="87"/>
      <c r="L24" s="88"/>
      <c r="M24" s="88"/>
      <c r="N24" s="88"/>
      <c r="O24" s="88"/>
      <c r="P24" s="89"/>
      <c r="Q24" s="89"/>
      <c r="R24" s="89"/>
      <c r="S24" s="84"/>
      <c r="T24" s="84"/>
      <c r="V24" s="96"/>
    </row>
    <row r="25" spans="1:29" x14ac:dyDescent="0.25">
      <c r="A25" s="96"/>
      <c r="B25" s="79"/>
      <c r="C25" s="87"/>
      <c r="D25" s="87"/>
      <c r="E25" s="87"/>
      <c r="F25" s="87"/>
      <c r="G25" s="87"/>
      <c r="H25" s="87"/>
      <c r="I25" s="137"/>
      <c r="J25" s="137"/>
      <c r="K25" s="87"/>
      <c r="L25" s="88"/>
      <c r="M25" s="88"/>
      <c r="N25" s="88"/>
      <c r="O25" s="88"/>
      <c r="P25" s="89"/>
      <c r="Q25" s="89"/>
      <c r="R25" s="89"/>
      <c r="S25" s="84"/>
      <c r="T25" s="84"/>
      <c r="V25" s="96"/>
    </row>
    <row r="26" spans="1:29" x14ac:dyDescent="0.25">
      <c r="A26" s="96"/>
      <c r="B26" s="79"/>
      <c r="C26" s="87"/>
      <c r="D26" s="87"/>
      <c r="E26" s="87"/>
      <c r="F26" s="87"/>
      <c r="G26" s="87"/>
      <c r="H26" s="87"/>
      <c r="I26" s="87"/>
      <c r="J26" s="87"/>
      <c r="K26" s="87"/>
      <c r="L26" s="88"/>
      <c r="M26" s="88"/>
      <c r="N26" s="88"/>
      <c r="O26" s="88"/>
      <c r="P26" s="89"/>
      <c r="Q26" s="89"/>
      <c r="R26" s="89"/>
      <c r="S26" s="84"/>
      <c r="T26" s="84"/>
      <c r="V26" s="96"/>
    </row>
    <row r="27" spans="1:29" x14ac:dyDescent="0.25">
      <c r="A27" s="96"/>
      <c r="B27" s="79"/>
      <c r="C27" s="87"/>
      <c r="D27" s="87"/>
      <c r="E27" s="87"/>
      <c r="F27" s="87"/>
      <c r="G27" s="87"/>
      <c r="H27" s="87"/>
      <c r="I27" s="87"/>
      <c r="J27" s="87"/>
      <c r="K27" s="87"/>
      <c r="L27" s="88"/>
      <c r="M27" s="88"/>
      <c r="N27" s="88"/>
      <c r="O27" s="88"/>
      <c r="P27" s="89"/>
      <c r="Q27" s="89"/>
      <c r="R27" s="89"/>
      <c r="S27" s="84"/>
      <c r="T27" s="84"/>
      <c r="V27" s="96"/>
    </row>
    <row r="28" spans="1:29" x14ac:dyDescent="0.25">
      <c r="A28" s="96"/>
      <c r="B28" s="79"/>
      <c r="C28" s="87"/>
      <c r="D28" s="87"/>
      <c r="E28" s="87"/>
      <c r="F28" s="87"/>
      <c r="G28" s="87"/>
      <c r="H28" s="87"/>
      <c r="I28" s="87"/>
      <c r="J28" s="87"/>
      <c r="K28" s="87"/>
      <c r="L28" s="88"/>
      <c r="M28" s="88"/>
      <c r="N28" s="88"/>
      <c r="O28" s="88"/>
      <c r="P28" s="89"/>
      <c r="Q28" s="89"/>
      <c r="R28" s="89"/>
      <c r="S28" s="84"/>
      <c r="T28" s="84"/>
      <c r="V28" s="96"/>
    </row>
    <row r="29" spans="1:29" x14ac:dyDescent="0.25">
      <c r="A29" s="96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8"/>
      <c r="M29" s="88"/>
      <c r="N29" s="88"/>
      <c r="O29" s="88"/>
      <c r="P29" s="89"/>
      <c r="Q29" s="89"/>
      <c r="R29" s="89"/>
      <c r="V29" s="96"/>
    </row>
    <row r="30" spans="1:29" ht="15.75" customHeight="1" x14ac:dyDescent="0.25">
      <c r="A30" s="96"/>
      <c r="B30" s="83"/>
      <c r="C30" s="83"/>
      <c r="D30" s="83"/>
      <c r="E30" s="83"/>
      <c r="F30" s="83"/>
      <c r="G30" s="83"/>
      <c r="H30" s="85"/>
      <c r="I30" s="83"/>
      <c r="J30" s="83"/>
      <c r="K30" s="83"/>
      <c r="V30" s="96"/>
    </row>
    <row r="31" spans="1:29" ht="18.75" x14ac:dyDescent="0.3">
      <c r="A31" s="96"/>
      <c r="B31" s="90"/>
      <c r="D31" s="83"/>
      <c r="E31" s="83"/>
      <c r="F31" s="83"/>
      <c r="G31" s="83"/>
      <c r="I31" s="83"/>
      <c r="J31" s="83"/>
      <c r="K31" s="83"/>
      <c r="U31" s="83"/>
      <c r="V31" s="96"/>
    </row>
    <row r="32" spans="1:29" ht="18.75" x14ac:dyDescent="0.3">
      <c r="A32" s="96"/>
      <c r="B32" s="90"/>
      <c r="D32" s="83"/>
      <c r="E32" s="83"/>
      <c r="F32" s="83"/>
      <c r="G32" s="83"/>
      <c r="H32" s="83"/>
      <c r="I32" s="83"/>
      <c r="J32" s="83"/>
      <c r="K32" s="83"/>
      <c r="L32" s="85"/>
      <c r="M32" s="85"/>
      <c r="N32" s="85"/>
      <c r="O32" s="85"/>
      <c r="P32" s="86"/>
      <c r="Q32" s="86"/>
      <c r="R32" s="86"/>
      <c r="U32" s="83"/>
      <c r="V32" s="96"/>
      <c r="AB32" s="91"/>
      <c r="AC32" s="92"/>
    </row>
    <row r="33" spans="1:45" x14ac:dyDescent="0.25">
      <c r="A33" s="96"/>
      <c r="L33" s="85"/>
      <c r="M33" s="85"/>
      <c r="N33" s="85"/>
      <c r="O33" s="85"/>
      <c r="P33" s="86"/>
      <c r="Q33" s="86"/>
      <c r="R33" s="86"/>
      <c r="V33" s="96"/>
      <c r="AB33" s="91"/>
      <c r="AC33" s="91"/>
      <c r="AG33" s="78"/>
    </row>
    <row r="34" spans="1:45" x14ac:dyDescent="0.25">
      <c r="A34" s="96"/>
      <c r="V34" s="96"/>
      <c r="Z34" s="91"/>
      <c r="AB34" s="91"/>
      <c r="AC34" s="91"/>
      <c r="AG34" s="78"/>
    </row>
    <row r="35" spans="1:45" x14ac:dyDescent="0.25">
      <c r="A35" s="96"/>
      <c r="L35" s="88"/>
      <c r="M35" s="88"/>
      <c r="N35" s="88"/>
      <c r="O35" s="88"/>
      <c r="P35" s="86" t="str">
        <f>IF(I35="","",IF(I35=Z35,"Certo","Errado"))</f>
        <v/>
      </c>
      <c r="Q35" s="86"/>
      <c r="R35" s="86"/>
      <c r="S35" s="86" t="str">
        <f>IF(J35="","",IF(J35=AA38,"Certo","Errado"))</f>
        <v/>
      </c>
      <c r="T35" s="86"/>
      <c r="V35" s="96"/>
      <c r="Z35" s="91"/>
      <c r="AB35" s="91"/>
      <c r="AC35" s="91"/>
      <c r="AG35" s="78"/>
    </row>
    <row r="36" spans="1:45" x14ac:dyDescent="0.25">
      <c r="A36" s="96"/>
      <c r="L36" s="78"/>
      <c r="M36" s="78"/>
      <c r="N36" s="78"/>
      <c r="O36" s="78"/>
      <c r="P36" s="78"/>
      <c r="Q36" s="78"/>
      <c r="R36" s="78"/>
      <c r="S36" s="78"/>
      <c r="T36" s="78"/>
      <c r="V36" s="96"/>
      <c r="Z36" s="91"/>
      <c r="AB36" s="91"/>
      <c r="AC36" s="91"/>
      <c r="AG36" s="78"/>
    </row>
    <row r="37" spans="1:45" x14ac:dyDescent="0.25">
      <c r="A37" s="96"/>
      <c r="V37" s="96"/>
      <c r="Z37" s="91"/>
      <c r="AA37" s="91"/>
      <c r="AB37" s="91"/>
      <c r="AC37" s="91"/>
      <c r="AG37" s="78"/>
    </row>
    <row r="38" spans="1:45" x14ac:dyDescent="0.25">
      <c r="A38" s="96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7"/>
      <c r="Q38" s="97"/>
      <c r="R38" s="97"/>
      <c r="S38" s="97"/>
      <c r="T38" s="97"/>
      <c r="U38" s="96"/>
      <c r="V38" s="96"/>
      <c r="Z38" s="91"/>
      <c r="AA38" s="91"/>
      <c r="AB38" s="91"/>
      <c r="AC38" s="91"/>
      <c r="AG38" s="78"/>
    </row>
    <row r="39" spans="1:45" x14ac:dyDescent="0.25">
      <c r="L39" s="78"/>
      <c r="M39" s="78"/>
      <c r="N39" s="78"/>
      <c r="O39" s="78"/>
      <c r="Z39" s="91"/>
      <c r="AA39" s="91"/>
      <c r="AB39" s="91"/>
      <c r="AC39" s="91"/>
      <c r="AG39" s="78"/>
    </row>
    <row r="40" spans="1:45" x14ac:dyDescent="0.25">
      <c r="L40" s="78"/>
      <c r="M40" s="78"/>
      <c r="N40" s="78"/>
      <c r="O40" s="78"/>
      <c r="Z40" s="91"/>
      <c r="AA40" s="91"/>
      <c r="AB40" s="91"/>
      <c r="AC40" s="91"/>
      <c r="AG40" s="78"/>
    </row>
    <row r="41" spans="1:45" x14ac:dyDescent="0.25">
      <c r="L41" s="78"/>
      <c r="M41" s="78"/>
      <c r="N41" s="78"/>
      <c r="O41" s="78"/>
      <c r="Z41" s="91"/>
      <c r="AA41" s="91"/>
      <c r="AB41" s="91"/>
      <c r="AC41" s="91"/>
      <c r="AG41" s="78"/>
    </row>
    <row r="42" spans="1:45" x14ac:dyDescent="0.25">
      <c r="L42" s="78"/>
      <c r="M42" s="78"/>
      <c r="N42" s="78"/>
      <c r="O42" s="78"/>
      <c r="Z42" s="91"/>
      <c r="AA42" s="91"/>
      <c r="AB42" s="91"/>
      <c r="AC42" s="91"/>
      <c r="AG42" s="78"/>
    </row>
    <row r="43" spans="1:45" x14ac:dyDescent="0.25">
      <c r="L43" s="78"/>
      <c r="M43" s="78"/>
      <c r="N43" s="78"/>
      <c r="O43" s="78"/>
      <c r="Z43" s="91"/>
      <c r="AA43" s="91"/>
      <c r="AB43" s="91"/>
      <c r="AC43" s="91"/>
      <c r="AG43" s="78"/>
    </row>
    <row r="44" spans="1:45" x14ac:dyDescent="0.25">
      <c r="L44" s="78"/>
      <c r="M44" s="78"/>
      <c r="N44" s="78"/>
      <c r="O44" s="78"/>
      <c r="Z44" s="91"/>
      <c r="AA44" s="91"/>
      <c r="AB44" s="91"/>
      <c r="AC44" s="91"/>
      <c r="AG44" s="78"/>
    </row>
    <row r="45" spans="1:45" x14ac:dyDescent="0.25">
      <c r="L45" s="78"/>
      <c r="M45" s="78"/>
      <c r="N45" s="78"/>
      <c r="O45" s="78"/>
      <c r="Z45" s="91"/>
      <c r="AA45" s="91"/>
      <c r="AB45" s="91"/>
      <c r="AC45" s="91"/>
      <c r="AG45" s="78"/>
    </row>
    <row r="46" spans="1:45" s="91" customFormat="1" x14ac:dyDescent="0.25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82"/>
      <c r="Q46" s="82"/>
      <c r="R46" s="82"/>
      <c r="S46" s="82"/>
      <c r="T46" s="82"/>
      <c r="U46" s="78"/>
      <c r="V46" s="78"/>
      <c r="W46" s="78"/>
      <c r="X46" s="78"/>
      <c r="Y46" s="99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</row>
    <row r="47" spans="1:45" s="91" customFormat="1" x14ac:dyDescent="0.25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82"/>
      <c r="Q47" s="82"/>
      <c r="R47" s="82"/>
      <c r="S47" s="82"/>
      <c r="T47" s="82"/>
      <c r="U47" s="78"/>
      <c r="V47" s="78"/>
      <c r="W47" s="78"/>
      <c r="X47" s="78"/>
      <c r="Y47" s="99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</row>
    <row r="48" spans="1:45" s="91" customFormat="1" x14ac:dyDescent="0.25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82"/>
      <c r="Q48" s="82"/>
      <c r="R48" s="82"/>
      <c r="S48" s="82"/>
      <c r="T48" s="82"/>
      <c r="U48" s="78"/>
      <c r="V48" s="78"/>
      <c r="W48" s="78"/>
      <c r="X48" s="78"/>
      <c r="Y48" s="99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</row>
    <row r="49" spans="1:45" s="91" customFormat="1" x14ac:dyDescent="0.25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82"/>
      <c r="Q49" s="82"/>
      <c r="R49" s="82"/>
      <c r="S49" s="82"/>
      <c r="T49" s="82"/>
      <c r="U49" s="78"/>
      <c r="V49" s="78"/>
      <c r="W49" s="78"/>
      <c r="X49" s="78"/>
      <c r="Y49" s="99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</row>
    <row r="50" spans="1:45" s="91" customFormat="1" x14ac:dyDescent="0.25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82"/>
      <c r="Q50" s="82"/>
      <c r="R50" s="82"/>
      <c r="S50" s="82"/>
      <c r="T50" s="82"/>
      <c r="U50" s="78"/>
      <c r="V50" s="78"/>
      <c r="W50" s="78"/>
      <c r="X50" s="78"/>
      <c r="Y50" s="99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</row>
    <row r="51" spans="1:45" s="91" customFormat="1" x14ac:dyDescent="0.25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82"/>
      <c r="Q51" s="82"/>
      <c r="R51" s="82"/>
      <c r="S51" s="82"/>
      <c r="T51" s="82"/>
      <c r="U51" s="78"/>
      <c r="V51" s="78"/>
      <c r="W51" s="78"/>
      <c r="X51" s="78"/>
      <c r="Y51" s="99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</row>
    <row r="52" spans="1:45" s="91" customFormat="1" x14ac:dyDescent="0.25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82"/>
      <c r="Q52" s="82"/>
      <c r="R52" s="82"/>
      <c r="S52" s="82"/>
      <c r="T52" s="82"/>
      <c r="U52" s="78"/>
      <c r="V52" s="78"/>
      <c r="W52" s="78"/>
      <c r="X52" s="78"/>
      <c r="Y52" s="99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</row>
    <row r="53" spans="1:45" s="91" customFormat="1" x14ac:dyDescent="0.25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82"/>
      <c r="Q53" s="82"/>
      <c r="R53" s="82"/>
      <c r="S53" s="82"/>
      <c r="T53" s="82"/>
      <c r="U53" s="78"/>
      <c r="V53" s="78"/>
      <c r="W53" s="78"/>
      <c r="X53" s="78"/>
      <c r="Y53" s="99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</row>
    <row r="54" spans="1:45" s="91" customFormat="1" x14ac:dyDescent="0.25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82"/>
      <c r="Q54" s="82"/>
      <c r="R54" s="82"/>
      <c r="S54" s="82"/>
      <c r="T54" s="82"/>
      <c r="U54" s="78"/>
      <c r="V54" s="78"/>
      <c r="W54" s="78"/>
      <c r="X54" s="78"/>
      <c r="Y54" s="99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</row>
    <row r="55" spans="1:45" s="91" customFormat="1" x14ac:dyDescent="0.25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82"/>
      <c r="Q55" s="82"/>
      <c r="R55" s="82"/>
      <c r="S55" s="82"/>
      <c r="T55" s="82"/>
      <c r="U55" s="78"/>
      <c r="V55" s="78"/>
      <c r="W55" s="78"/>
      <c r="X55" s="78"/>
      <c r="Y55" s="99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</row>
    <row r="56" spans="1:45" s="91" customFormat="1" x14ac:dyDescent="0.25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82"/>
      <c r="Q56" s="82"/>
      <c r="R56" s="82"/>
      <c r="S56" s="82"/>
      <c r="T56" s="82"/>
      <c r="U56" s="78"/>
      <c r="V56" s="78"/>
      <c r="W56" s="78"/>
      <c r="X56" s="78"/>
      <c r="Y56" s="99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</row>
    <row r="57" spans="1:45" s="91" customFormat="1" x14ac:dyDescent="0.25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82"/>
      <c r="Q57" s="82"/>
      <c r="R57" s="82"/>
      <c r="S57" s="82"/>
      <c r="T57" s="82"/>
      <c r="U57" s="78"/>
      <c r="V57" s="78"/>
      <c r="W57" s="78"/>
      <c r="X57" s="78"/>
      <c r="Y57" s="99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</row>
    <row r="58" spans="1:45" s="91" customFormat="1" x14ac:dyDescent="0.25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82"/>
      <c r="Q58" s="82"/>
      <c r="R58" s="82"/>
      <c r="S58" s="82"/>
      <c r="T58" s="82"/>
      <c r="U58" s="78"/>
      <c r="V58" s="78"/>
      <c r="W58" s="78"/>
      <c r="X58" s="78"/>
      <c r="Y58" s="99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</row>
    <row r="59" spans="1:45" s="91" customFormat="1" x14ac:dyDescent="0.25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82"/>
      <c r="Q59" s="82"/>
      <c r="R59" s="82"/>
      <c r="S59" s="82"/>
      <c r="T59" s="82"/>
      <c r="U59" s="78"/>
      <c r="V59" s="78"/>
      <c r="W59" s="78"/>
      <c r="X59" s="78"/>
      <c r="Y59" s="99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</row>
    <row r="60" spans="1:45" s="91" customFormat="1" x14ac:dyDescent="0.2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82"/>
      <c r="Q60" s="82"/>
      <c r="R60" s="82"/>
      <c r="S60" s="82"/>
      <c r="T60" s="82"/>
      <c r="U60" s="78"/>
      <c r="V60" s="78"/>
      <c r="W60" s="78"/>
      <c r="X60" s="78"/>
      <c r="Y60" s="99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</row>
    <row r="61" spans="1:45" s="91" customFormat="1" x14ac:dyDescent="0.25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82"/>
      <c r="Q61" s="82"/>
      <c r="R61" s="82"/>
      <c r="S61" s="82"/>
      <c r="T61" s="82"/>
      <c r="U61" s="78"/>
      <c r="V61" s="78"/>
      <c r="W61" s="78"/>
      <c r="X61" s="78"/>
      <c r="Y61" s="99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</row>
    <row r="62" spans="1:45" s="91" customFormat="1" x14ac:dyDescent="0.25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82"/>
      <c r="Q62" s="82"/>
      <c r="R62" s="82"/>
      <c r="S62" s="82"/>
      <c r="T62" s="82"/>
      <c r="U62" s="78"/>
      <c r="V62" s="78"/>
      <c r="W62" s="78"/>
      <c r="X62" s="78"/>
      <c r="Y62" s="99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</row>
    <row r="63" spans="1:45" s="91" customFormat="1" x14ac:dyDescent="0.25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82"/>
      <c r="Q63" s="82"/>
      <c r="R63" s="82"/>
      <c r="S63" s="82"/>
      <c r="T63" s="82"/>
      <c r="U63" s="78"/>
      <c r="V63" s="78"/>
      <c r="W63" s="78"/>
      <c r="X63" s="78"/>
      <c r="Y63" s="99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</row>
    <row r="64" spans="1:45" s="91" customFormat="1" x14ac:dyDescent="0.25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82"/>
      <c r="Q64" s="82"/>
      <c r="R64" s="82"/>
      <c r="S64" s="82"/>
      <c r="T64" s="82"/>
      <c r="U64" s="78"/>
      <c r="V64" s="78"/>
      <c r="W64" s="78"/>
      <c r="X64" s="78"/>
      <c r="Y64" s="99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</row>
    <row r="65" spans="1:45" s="91" customFormat="1" x14ac:dyDescent="0.25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82"/>
      <c r="Q65" s="82"/>
      <c r="R65" s="82"/>
      <c r="S65" s="82"/>
      <c r="T65" s="82"/>
      <c r="U65" s="78"/>
      <c r="V65" s="78"/>
      <c r="W65" s="78"/>
      <c r="X65" s="78"/>
      <c r="Y65" s="99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</row>
    <row r="66" spans="1:45" s="91" customFormat="1" x14ac:dyDescent="0.25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82"/>
      <c r="Q66" s="82"/>
      <c r="R66" s="82"/>
      <c r="S66" s="82"/>
      <c r="T66" s="82"/>
      <c r="U66" s="78"/>
      <c r="V66" s="78"/>
      <c r="W66" s="78"/>
      <c r="X66" s="78"/>
      <c r="Y66" s="99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</row>
    <row r="67" spans="1:45" s="91" customFormat="1" x14ac:dyDescent="0.25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82"/>
      <c r="Q67" s="82"/>
      <c r="R67" s="82"/>
      <c r="S67" s="82"/>
      <c r="T67" s="82"/>
      <c r="U67" s="78"/>
      <c r="V67" s="78"/>
      <c r="W67" s="78"/>
      <c r="X67" s="78"/>
      <c r="Y67" s="99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</row>
    <row r="68" spans="1:45" s="91" customFormat="1" x14ac:dyDescent="0.25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82"/>
      <c r="Q68" s="82"/>
      <c r="R68" s="82"/>
      <c r="S68" s="82"/>
      <c r="T68" s="82"/>
      <c r="U68" s="78"/>
      <c r="V68" s="78"/>
      <c r="W68" s="78"/>
      <c r="X68" s="78"/>
      <c r="Y68" s="99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</row>
    <row r="69" spans="1:45" s="91" customFormat="1" x14ac:dyDescent="0.25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82"/>
      <c r="Q69" s="82"/>
      <c r="R69" s="82"/>
      <c r="S69" s="82"/>
      <c r="T69" s="82"/>
      <c r="U69" s="78"/>
      <c r="V69" s="78"/>
      <c r="W69" s="78"/>
      <c r="X69" s="78"/>
      <c r="Y69" s="99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</row>
    <row r="70" spans="1:45" s="91" customFormat="1" x14ac:dyDescent="0.25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82"/>
      <c r="Q70" s="82"/>
      <c r="R70" s="82"/>
      <c r="S70" s="82"/>
      <c r="T70" s="82"/>
      <c r="U70" s="78"/>
      <c r="V70" s="78"/>
      <c r="W70" s="78"/>
      <c r="X70" s="78"/>
      <c r="Y70" s="99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</row>
    <row r="71" spans="1:45" s="91" customFormat="1" x14ac:dyDescent="0.25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82"/>
      <c r="Q71" s="82"/>
      <c r="R71" s="82"/>
      <c r="S71" s="82"/>
      <c r="T71" s="82"/>
      <c r="U71" s="78"/>
      <c r="V71" s="78"/>
      <c r="W71" s="78"/>
      <c r="X71" s="78"/>
      <c r="Y71" s="99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</row>
    <row r="72" spans="1:45" s="91" customFormat="1" x14ac:dyDescent="0.25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82"/>
      <c r="Q72" s="82"/>
      <c r="R72" s="82"/>
      <c r="S72" s="82"/>
      <c r="T72" s="82"/>
      <c r="U72" s="78"/>
      <c r="V72" s="78"/>
      <c r="W72" s="78"/>
      <c r="X72" s="78"/>
      <c r="Y72" s="99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</row>
    <row r="73" spans="1:45" s="91" customFormat="1" x14ac:dyDescent="0.25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82"/>
      <c r="Q73" s="82"/>
      <c r="R73" s="82"/>
      <c r="S73" s="82"/>
      <c r="T73" s="82"/>
      <c r="U73" s="78"/>
      <c r="V73" s="78"/>
      <c r="W73" s="78"/>
      <c r="X73" s="78"/>
      <c r="Y73" s="99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</row>
    <row r="74" spans="1:45" s="91" customFormat="1" x14ac:dyDescent="0.25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82"/>
      <c r="Q74" s="82"/>
      <c r="R74" s="82"/>
      <c r="S74" s="82"/>
      <c r="T74" s="82"/>
      <c r="U74" s="78"/>
      <c r="V74" s="78"/>
      <c r="W74" s="78"/>
      <c r="X74" s="78"/>
      <c r="Y74" s="99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</row>
    <row r="75" spans="1:45" s="91" customFormat="1" x14ac:dyDescent="0.25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82"/>
      <c r="Q75" s="82"/>
      <c r="R75" s="82"/>
      <c r="S75" s="82"/>
      <c r="T75" s="82"/>
      <c r="U75" s="78"/>
      <c r="V75" s="78"/>
      <c r="W75" s="78"/>
      <c r="X75" s="78"/>
      <c r="Y75" s="99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</row>
    <row r="76" spans="1:45" s="91" customFormat="1" x14ac:dyDescent="0.25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82"/>
      <c r="Q76" s="82"/>
      <c r="R76" s="82"/>
      <c r="S76" s="82"/>
      <c r="T76" s="82"/>
      <c r="U76" s="78"/>
      <c r="V76" s="78"/>
      <c r="W76" s="78"/>
      <c r="X76" s="78"/>
      <c r="Y76" s="99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</row>
    <row r="77" spans="1:45" s="91" customFormat="1" x14ac:dyDescent="0.25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82"/>
      <c r="Q77" s="82"/>
      <c r="R77" s="82"/>
      <c r="S77" s="82"/>
      <c r="T77" s="82"/>
      <c r="U77" s="78"/>
      <c r="V77" s="78"/>
      <c r="W77" s="78"/>
      <c r="X77" s="78"/>
      <c r="Y77" s="99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</row>
    <row r="78" spans="1:45" s="91" customFormat="1" x14ac:dyDescent="0.25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82"/>
      <c r="Q78" s="82"/>
      <c r="R78" s="82"/>
      <c r="S78" s="82"/>
      <c r="T78" s="82"/>
      <c r="U78" s="78"/>
      <c r="V78" s="78"/>
      <c r="W78" s="78"/>
      <c r="X78" s="78"/>
      <c r="Y78" s="99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</row>
    <row r="79" spans="1:45" s="91" customFormat="1" x14ac:dyDescent="0.25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82"/>
      <c r="Q79" s="82"/>
      <c r="R79" s="82"/>
      <c r="S79" s="82"/>
      <c r="T79" s="82"/>
      <c r="U79" s="78"/>
      <c r="V79" s="78"/>
      <c r="W79" s="78"/>
      <c r="X79" s="78"/>
      <c r="Y79" s="99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</row>
    <row r="80" spans="1:45" s="91" customFormat="1" x14ac:dyDescent="0.25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82"/>
      <c r="Q80" s="82"/>
      <c r="R80" s="82"/>
      <c r="S80" s="82"/>
      <c r="T80" s="82"/>
      <c r="U80" s="78"/>
      <c r="V80" s="78"/>
      <c r="W80" s="78"/>
      <c r="X80" s="78"/>
      <c r="Y80" s="99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</row>
    <row r="81" spans="1:45" s="91" customFormat="1" x14ac:dyDescent="0.25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82"/>
      <c r="Q81" s="82"/>
      <c r="R81" s="82"/>
      <c r="S81" s="82"/>
      <c r="T81" s="82"/>
      <c r="U81" s="78"/>
      <c r="V81" s="78"/>
      <c r="W81" s="78"/>
      <c r="X81" s="78"/>
      <c r="Y81" s="99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</row>
    <row r="82" spans="1:45" s="91" customFormat="1" x14ac:dyDescent="0.25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82"/>
      <c r="Q82" s="82"/>
      <c r="R82" s="82"/>
      <c r="S82" s="82"/>
      <c r="T82" s="82"/>
      <c r="U82" s="78"/>
      <c r="V82" s="78"/>
      <c r="W82" s="78"/>
      <c r="X82" s="78"/>
      <c r="Y82" s="99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</row>
    <row r="83" spans="1:45" s="91" customFormat="1" x14ac:dyDescent="0.25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82"/>
      <c r="Q83" s="82"/>
      <c r="R83" s="82"/>
      <c r="S83" s="82"/>
      <c r="T83" s="82"/>
      <c r="U83" s="78"/>
      <c r="V83" s="78"/>
      <c r="W83" s="78"/>
      <c r="X83" s="78"/>
      <c r="Y83" s="99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</row>
    <row r="84" spans="1:45" s="91" customFormat="1" x14ac:dyDescent="0.25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82"/>
      <c r="Q84" s="82"/>
      <c r="R84" s="82"/>
      <c r="S84" s="82"/>
      <c r="T84" s="82"/>
      <c r="U84" s="78"/>
      <c r="V84" s="78"/>
      <c r="W84" s="78"/>
      <c r="X84" s="78"/>
      <c r="Y84" s="99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</row>
    <row r="85" spans="1:45" s="91" customFormat="1" x14ac:dyDescent="0.25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82"/>
      <c r="Q85" s="82"/>
      <c r="R85" s="82"/>
      <c r="S85" s="82"/>
      <c r="T85" s="82"/>
      <c r="U85" s="78"/>
      <c r="V85" s="78"/>
      <c r="W85" s="78"/>
      <c r="X85" s="78"/>
      <c r="Y85" s="99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</row>
    <row r="86" spans="1:45" s="91" customFormat="1" x14ac:dyDescent="0.25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82"/>
      <c r="Q86" s="82"/>
      <c r="R86" s="82"/>
      <c r="S86" s="82"/>
      <c r="T86" s="82"/>
      <c r="U86" s="78"/>
      <c r="V86" s="78"/>
      <c r="W86" s="78"/>
      <c r="X86" s="78"/>
      <c r="Y86" s="99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</row>
    <row r="87" spans="1:45" s="91" customFormat="1" x14ac:dyDescent="0.25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82"/>
      <c r="Q87" s="82"/>
      <c r="R87" s="82"/>
      <c r="S87" s="82"/>
      <c r="T87" s="82"/>
      <c r="U87" s="78"/>
      <c r="V87" s="78"/>
      <c r="W87" s="78"/>
      <c r="X87" s="78"/>
      <c r="Y87" s="99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</row>
    <row r="88" spans="1:45" s="91" customFormat="1" x14ac:dyDescent="0.25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82"/>
      <c r="Q88" s="82"/>
      <c r="R88" s="82"/>
      <c r="S88" s="82"/>
      <c r="T88" s="82"/>
      <c r="U88" s="78"/>
      <c r="V88" s="78"/>
      <c r="W88" s="78"/>
      <c r="X88" s="78"/>
      <c r="Y88" s="99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</row>
    <row r="89" spans="1:45" s="91" customFormat="1" x14ac:dyDescent="0.25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82"/>
      <c r="Q89" s="82"/>
      <c r="R89" s="82"/>
      <c r="S89" s="82"/>
      <c r="T89" s="82"/>
      <c r="U89" s="78"/>
      <c r="V89" s="78"/>
      <c r="W89" s="78"/>
      <c r="X89" s="78"/>
      <c r="Y89" s="99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</row>
    <row r="90" spans="1:45" s="91" customFormat="1" x14ac:dyDescent="0.25">
      <c r="L90" s="93"/>
      <c r="M90" s="93"/>
      <c r="N90" s="93"/>
      <c r="O90" s="93"/>
      <c r="P90" s="94"/>
      <c r="Q90" s="94"/>
      <c r="R90" s="94"/>
      <c r="S90" s="94"/>
      <c r="T90" s="94"/>
      <c r="Y90" s="106"/>
      <c r="AG90" s="95"/>
    </row>
    <row r="91" spans="1:45" s="91" customFormat="1" x14ac:dyDescent="0.25">
      <c r="L91" s="93"/>
      <c r="M91" s="93"/>
      <c r="N91" s="93"/>
      <c r="O91" s="93"/>
      <c r="P91" s="94"/>
      <c r="Q91" s="94"/>
      <c r="R91" s="94"/>
      <c r="S91" s="94"/>
      <c r="T91" s="94"/>
      <c r="Y91" s="106"/>
      <c r="AG91" s="95"/>
    </row>
    <row r="92" spans="1:45" s="91" customFormat="1" x14ac:dyDescent="0.25">
      <c r="L92" s="93"/>
      <c r="M92" s="93"/>
      <c r="N92" s="93"/>
      <c r="O92" s="93"/>
      <c r="P92" s="94"/>
      <c r="Q92" s="94"/>
      <c r="R92" s="94"/>
      <c r="S92" s="94"/>
      <c r="T92" s="94"/>
      <c r="Y92" s="106"/>
      <c r="AG92" s="95"/>
    </row>
    <row r="93" spans="1:45" s="91" customFormat="1" x14ac:dyDescent="0.25">
      <c r="L93" s="93"/>
      <c r="M93" s="93"/>
      <c r="N93" s="93"/>
      <c r="O93" s="93"/>
      <c r="P93" s="94"/>
      <c r="Q93" s="94"/>
      <c r="R93" s="94"/>
      <c r="S93" s="94"/>
      <c r="T93" s="94"/>
      <c r="Y93" s="106"/>
      <c r="AG93" s="95"/>
    </row>
    <row r="94" spans="1:45" s="91" customFormat="1" x14ac:dyDescent="0.25">
      <c r="L94" s="93"/>
      <c r="M94" s="93"/>
      <c r="N94" s="93"/>
      <c r="O94" s="93"/>
      <c r="P94" s="94"/>
      <c r="Q94" s="94"/>
      <c r="R94" s="94"/>
      <c r="S94" s="94"/>
      <c r="T94" s="94"/>
      <c r="Y94" s="106"/>
      <c r="AG94" s="95"/>
    </row>
    <row r="95" spans="1:45" s="91" customFormat="1" x14ac:dyDescent="0.25">
      <c r="L95" s="93"/>
      <c r="M95" s="93"/>
      <c r="N95" s="93"/>
      <c r="O95" s="93"/>
      <c r="P95" s="94"/>
      <c r="Q95" s="94"/>
      <c r="R95" s="94"/>
      <c r="S95" s="94"/>
      <c r="T95" s="94"/>
      <c r="Y95" s="106"/>
      <c r="AG95" s="95"/>
    </row>
    <row r="96" spans="1:45" s="91" customFormat="1" x14ac:dyDescent="0.25">
      <c r="L96" s="93"/>
      <c r="M96" s="93"/>
      <c r="N96" s="93"/>
      <c r="O96" s="93"/>
      <c r="P96" s="94"/>
      <c r="Q96" s="94"/>
      <c r="R96" s="94"/>
      <c r="S96" s="94"/>
      <c r="T96" s="94"/>
      <c r="Y96" s="106"/>
      <c r="AG96" s="95"/>
    </row>
    <row r="97" spans="12:33" s="91" customFormat="1" x14ac:dyDescent="0.25">
      <c r="L97" s="93"/>
      <c r="M97" s="93"/>
      <c r="N97" s="93"/>
      <c r="O97" s="93"/>
      <c r="P97" s="94"/>
      <c r="Q97" s="94"/>
      <c r="R97" s="94"/>
      <c r="S97" s="94"/>
      <c r="T97" s="94"/>
      <c r="Y97" s="106"/>
      <c r="AG97" s="95"/>
    </row>
    <row r="98" spans="12:33" s="91" customFormat="1" x14ac:dyDescent="0.25">
      <c r="L98" s="93"/>
      <c r="M98" s="93"/>
      <c r="N98" s="93"/>
      <c r="O98" s="93"/>
      <c r="P98" s="94"/>
      <c r="Q98" s="94"/>
      <c r="R98" s="94"/>
      <c r="S98" s="94"/>
      <c r="T98" s="94"/>
      <c r="Y98" s="106"/>
      <c r="AG98" s="95"/>
    </row>
    <row r="99" spans="12:33" s="91" customFormat="1" x14ac:dyDescent="0.25">
      <c r="L99" s="93"/>
      <c r="M99" s="93"/>
      <c r="N99" s="93"/>
      <c r="O99" s="93"/>
      <c r="P99" s="94"/>
      <c r="Q99" s="94"/>
      <c r="R99" s="94"/>
      <c r="S99" s="94"/>
      <c r="T99" s="94"/>
      <c r="Y99" s="106"/>
      <c r="AG99" s="95"/>
    </row>
    <row r="100" spans="12:33" s="91" customFormat="1" x14ac:dyDescent="0.25">
      <c r="L100" s="93"/>
      <c r="M100" s="93"/>
      <c r="N100" s="93"/>
      <c r="O100" s="93"/>
      <c r="P100" s="94"/>
      <c r="Q100" s="94"/>
      <c r="R100" s="94"/>
      <c r="S100" s="94"/>
      <c r="T100" s="94"/>
      <c r="Y100" s="106"/>
      <c r="AG100" s="95"/>
    </row>
    <row r="101" spans="12:33" s="91" customFormat="1" x14ac:dyDescent="0.25">
      <c r="L101" s="93"/>
      <c r="M101" s="93"/>
      <c r="N101" s="93"/>
      <c r="O101" s="93"/>
      <c r="P101" s="94"/>
      <c r="Q101" s="94"/>
      <c r="R101" s="94"/>
      <c r="S101" s="94"/>
      <c r="T101" s="94"/>
      <c r="Y101" s="106"/>
      <c r="AG101" s="95"/>
    </row>
    <row r="102" spans="12:33" s="91" customFormat="1" x14ac:dyDescent="0.25">
      <c r="L102" s="93"/>
      <c r="M102" s="93"/>
      <c r="N102" s="93"/>
      <c r="O102" s="93"/>
      <c r="P102" s="94"/>
      <c r="Q102" s="94"/>
      <c r="R102" s="94"/>
      <c r="S102" s="94"/>
      <c r="T102" s="94"/>
      <c r="Y102" s="106"/>
      <c r="AG102" s="95"/>
    </row>
    <row r="103" spans="12:33" s="91" customFormat="1" x14ac:dyDescent="0.25">
      <c r="L103" s="93"/>
      <c r="M103" s="93"/>
      <c r="N103" s="93"/>
      <c r="O103" s="93"/>
      <c r="P103" s="94"/>
      <c r="Q103" s="94"/>
      <c r="R103" s="94"/>
      <c r="S103" s="94"/>
      <c r="T103" s="94"/>
      <c r="Y103" s="106"/>
      <c r="AG103" s="95"/>
    </row>
    <row r="104" spans="12:33" s="91" customFormat="1" x14ac:dyDescent="0.25">
      <c r="L104" s="93"/>
      <c r="M104" s="93"/>
      <c r="N104" s="93"/>
      <c r="O104" s="93"/>
      <c r="P104" s="94"/>
      <c r="Q104" s="94"/>
      <c r="R104" s="94"/>
      <c r="S104" s="94"/>
      <c r="T104" s="94"/>
      <c r="Y104" s="106"/>
      <c r="AG104" s="95"/>
    </row>
    <row r="105" spans="12:33" s="91" customFormat="1" x14ac:dyDescent="0.25">
      <c r="L105" s="93"/>
      <c r="M105" s="93"/>
      <c r="N105" s="93"/>
      <c r="O105" s="93"/>
      <c r="P105" s="94"/>
      <c r="Q105" s="94"/>
      <c r="R105" s="94"/>
      <c r="S105" s="94"/>
      <c r="T105" s="94"/>
      <c r="Y105" s="106"/>
      <c r="AG105" s="95"/>
    </row>
    <row r="106" spans="12:33" s="91" customFormat="1" x14ac:dyDescent="0.25">
      <c r="L106" s="93"/>
      <c r="M106" s="93"/>
      <c r="N106" s="93"/>
      <c r="O106" s="93"/>
      <c r="P106" s="94"/>
      <c r="Q106" s="94"/>
      <c r="R106" s="94"/>
      <c r="S106" s="94"/>
      <c r="T106" s="94"/>
      <c r="Y106" s="106"/>
      <c r="AG106" s="95"/>
    </row>
    <row r="107" spans="12:33" s="91" customFormat="1" x14ac:dyDescent="0.25">
      <c r="L107" s="93"/>
      <c r="M107" s="93"/>
      <c r="N107" s="93"/>
      <c r="O107" s="93"/>
      <c r="P107" s="94"/>
      <c r="Q107" s="94"/>
      <c r="R107" s="94"/>
      <c r="S107" s="94"/>
      <c r="T107" s="94"/>
      <c r="Y107" s="106"/>
      <c r="AG107" s="95"/>
    </row>
    <row r="108" spans="12:33" s="91" customFormat="1" x14ac:dyDescent="0.25">
      <c r="L108" s="93"/>
      <c r="M108" s="93"/>
      <c r="N108" s="93"/>
      <c r="O108" s="93"/>
      <c r="P108" s="94"/>
      <c r="Q108" s="94"/>
      <c r="R108" s="94"/>
      <c r="S108" s="94"/>
      <c r="T108" s="94"/>
      <c r="Y108" s="106"/>
      <c r="AG108" s="95"/>
    </row>
    <row r="109" spans="12:33" s="91" customFormat="1" x14ac:dyDescent="0.25">
      <c r="L109" s="93"/>
      <c r="M109" s="93"/>
      <c r="N109" s="93"/>
      <c r="O109" s="93"/>
      <c r="P109" s="94"/>
      <c r="Q109" s="94"/>
      <c r="R109" s="94"/>
      <c r="S109" s="94"/>
      <c r="T109" s="94"/>
      <c r="Y109" s="106"/>
      <c r="Z109" s="78"/>
      <c r="AA109" s="78"/>
      <c r="AB109" s="78"/>
      <c r="AC109" s="78"/>
      <c r="AG109" s="95"/>
    </row>
    <row r="110" spans="12:33" s="91" customFormat="1" x14ac:dyDescent="0.25">
      <c r="L110" s="93"/>
      <c r="M110" s="93"/>
      <c r="N110" s="93"/>
      <c r="O110" s="93"/>
      <c r="P110" s="94"/>
      <c r="Q110" s="94"/>
      <c r="R110" s="94"/>
      <c r="S110" s="94"/>
      <c r="T110" s="94"/>
      <c r="Y110" s="106"/>
      <c r="Z110" s="78"/>
      <c r="AA110" s="78"/>
      <c r="AB110" s="78"/>
      <c r="AC110" s="78"/>
      <c r="AG110" s="95"/>
    </row>
    <row r="111" spans="12:33" s="91" customFormat="1" x14ac:dyDescent="0.25">
      <c r="L111" s="93"/>
      <c r="M111" s="93"/>
      <c r="N111" s="93"/>
      <c r="O111" s="93"/>
      <c r="P111" s="94"/>
      <c r="Q111" s="94"/>
      <c r="R111" s="94"/>
      <c r="S111" s="94"/>
      <c r="T111" s="94"/>
      <c r="Y111" s="106"/>
      <c r="Z111" s="78"/>
      <c r="AA111" s="78"/>
      <c r="AB111" s="78"/>
      <c r="AC111" s="78"/>
      <c r="AG111" s="95"/>
    </row>
    <row r="112" spans="12:33" s="91" customFormat="1" x14ac:dyDescent="0.25">
      <c r="L112" s="93"/>
      <c r="M112" s="93"/>
      <c r="N112" s="93"/>
      <c r="O112" s="93"/>
      <c r="P112" s="94"/>
      <c r="Q112" s="94"/>
      <c r="R112" s="94"/>
      <c r="S112" s="94"/>
      <c r="T112" s="94"/>
      <c r="Y112" s="106"/>
      <c r="Z112" s="78"/>
      <c r="AA112" s="78"/>
      <c r="AB112" s="78"/>
      <c r="AC112" s="78"/>
      <c r="AG112" s="95"/>
    </row>
    <row r="113" spans="12:33" s="91" customFormat="1" x14ac:dyDescent="0.25">
      <c r="L113" s="93"/>
      <c r="M113" s="93"/>
      <c r="N113" s="93"/>
      <c r="O113" s="93"/>
      <c r="P113" s="94"/>
      <c r="Q113" s="94"/>
      <c r="R113" s="94"/>
      <c r="S113" s="94"/>
      <c r="T113" s="94"/>
      <c r="Y113" s="106"/>
      <c r="Z113" s="78"/>
      <c r="AA113" s="78"/>
      <c r="AB113" s="78"/>
      <c r="AC113" s="78"/>
      <c r="AG113" s="95"/>
    </row>
    <row r="114" spans="12:33" s="91" customFormat="1" x14ac:dyDescent="0.25">
      <c r="L114" s="93"/>
      <c r="M114" s="93"/>
      <c r="N114" s="93"/>
      <c r="O114" s="93"/>
      <c r="P114" s="94"/>
      <c r="Q114" s="94"/>
      <c r="R114" s="94"/>
      <c r="S114" s="94"/>
      <c r="T114" s="94"/>
      <c r="Y114" s="106"/>
      <c r="Z114" s="78"/>
      <c r="AA114" s="78"/>
      <c r="AB114" s="78"/>
      <c r="AC114" s="78"/>
      <c r="AG114" s="95"/>
    </row>
    <row r="115" spans="12:33" s="91" customFormat="1" x14ac:dyDescent="0.25">
      <c r="L115" s="93"/>
      <c r="M115" s="93"/>
      <c r="N115" s="93"/>
      <c r="O115" s="93"/>
      <c r="P115" s="94"/>
      <c r="Q115" s="94"/>
      <c r="R115" s="94"/>
      <c r="S115" s="94"/>
      <c r="T115" s="94"/>
      <c r="Y115" s="106"/>
      <c r="Z115" s="78"/>
      <c r="AA115" s="78"/>
      <c r="AB115" s="78"/>
      <c r="AC115" s="78"/>
      <c r="AG115" s="95"/>
    </row>
    <row r="116" spans="12:33" s="91" customFormat="1" x14ac:dyDescent="0.25">
      <c r="L116" s="93"/>
      <c r="M116" s="93"/>
      <c r="N116" s="93"/>
      <c r="O116" s="93"/>
      <c r="P116" s="94"/>
      <c r="Q116" s="94"/>
      <c r="R116" s="94"/>
      <c r="S116" s="94"/>
      <c r="T116" s="94"/>
      <c r="Y116" s="106"/>
      <c r="Z116" s="78"/>
      <c r="AA116" s="78"/>
      <c r="AB116" s="78"/>
      <c r="AC116" s="78"/>
      <c r="AG116" s="95"/>
    </row>
    <row r="117" spans="12:33" s="91" customFormat="1" x14ac:dyDescent="0.25">
      <c r="L117" s="93"/>
      <c r="M117" s="93"/>
      <c r="N117" s="93"/>
      <c r="O117" s="93"/>
      <c r="P117" s="94"/>
      <c r="Q117" s="94"/>
      <c r="R117" s="94"/>
      <c r="S117" s="94"/>
      <c r="T117" s="94"/>
      <c r="Y117" s="106"/>
      <c r="Z117" s="78"/>
      <c r="AA117" s="78"/>
      <c r="AB117" s="78"/>
      <c r="AC117" s="78"/>
      <c r="AG117" s="95"/>
    </row>
    <row r="118" spans="12:33" s="91" customFormat="1" x14ac:dyDescent="0.25">
      <c r="L118" s="93"/>
      <c r="M118" s="93"/>
      <c r="N118" s="93"/>
      <c r="O118" s="93"/>
      <c r="P118" s="94"/>
      <c r="Q118" s="94"/>
      <c r="R118" s="94"/>
      <c r="S118" s="94"/>
      <c r="T118" s="94"/>
      <c r="Y118" s="106"/>
      <c r="Z118" s="78"/>
      <c r="AA118" s="78"/>
      <c r="AB118" s="78"/>
      <c r="AC118" s="78"/>
      <c r="AG118" s="95"/>
    </row>
    <row r="119" spans="12:33" s="91" customFormat="1" x14ac:dyDescent="0.25">
      <c r="L119" s="93"/>
      <c r="M119" s="93"/>
      <c r="N119" s="93"/>
      <c r="O119" s="93"/>
      <c r="P119" s="94"/>
      <c r="Q119" s="94"/>
      <c r="R119" s="94"/>
      <c r="S119" s="94"/>
      <c r="T119" s="94"/>
      <c r="Y119" s="106"/>
      <c r="Z119" s="78"/>
      <c r="AA119" s="78"/>
      <c r="AB119" s="78"/>
      <c r="AC119" s="78"/>
      <c r="AG119" s="95"/>
    </row>
    <row r="120" spans="12:33" s="91" customFormat="1" x14ac:dyDescent="0.25">
      <c r="L120" s="93"/>
      <c r="M120" s="93"/>
      <c r="N120" s="93"/>
      <c r="O120" s="93"/>
      <c r="P120" s="94"/>
      <c r="Q120" s="94"/>
      <c r="R120" s="94"/>
      <c r="S120" s="94"/>
      <c r="T120" s="94"/>
      <c r="Y120" s="106"/>
      <c r="Z120" s="78"/>
      <c r="AA120" s="78"/>
      <c r="AB120" s="78"/>
      <c r="AC120" s="78"/>
      <c r="AG120" s="95"/>
    </row>
    <row r="121" spans="12:33" s="91" customFormat="1" x14ac:dyDescent="0.25">
      <c r="L121" s="93"/>
      <c r="M121" s="93"/>
      <c r="N121" s="93"/>
      <c r="O121" s="93"/>
      <c r="P121" s="94"/>
      <c r="Q121" s="94"/>
      <c r="R121" s="94"/>
      <c r="S121" s="94"/>
      <c r="T121" s="94"/>
      <c r="Y121" s="106"/>
      <c r="Z121" s="78"/>
      <c r="AA121" s="78"/>
      <c r="AB121" s="78"/>
      <c r="AC121" s="78"/>
      <c r="AG121" s="95"/>
    </row>
    <row r="122" spans="12:33" s="91" customFormat="1" x14ac:dyDescent="0.25">
      <c r="L122" s="93"/>
      <c r="M122" s="93"/>
      <c r="N122" s="93"/>
      <c r="O122" s="93"/>
      <c r="P122" s="94"/>
      <c r="Q122" s="94"/>
      <c r="R122" s="94"/>
      <c r="S122" s="94"/>
      <c r="T122" s="94"/>
      <c r="Y122" s="106"/>
      <c r="Z122" s="78"/>
      <c r="AA122" s="78"/>
      <c r="AB122" s="78"/>
      <c r="AC122" s="78"/>
      <c r="AG122" s="95"/>
    </row>
  </sheetData>
  <mergeCells count="15">
    <mergeCell ref="L15:U15"/>
    <mergeCell ref="I15:J15"/>
    <mergeCell ref="I22:J22"/>
    <mergeCell ref="I23:J23"/>
    <mergeCell ref="I24:J24"/>
    <mergeCell ref="I25:J25"/>
    <mergeCell ref="G8:I8"/>
    <mergeCell ref="G9:I9"/>
    <mergeCell ref="G10:I10"/>
    <mergeCell ref="J8:U8"/>
    <mergeCell ref="J9:U9"/>
    <mergeCell ref="J10:U10"/>
    <mergeCell ref="I16:J16"/>
    <mergeCell ref="I17:J17"/>
    <mergeCell ref="I18:J18"/>
  </mergeCells>
  <phoneticPr fontId="1" type="noConversion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5"/>
  <sheetViews>
    <sheetView zoomScaleNormal="100" workbookViewId="0">
      <selection activeCell="AF21" sqref="A1:AF21"/>
    </sheetView>
  </sheetViews>
  <sheetFormatPr defaultRowHeight="15.75" x14ac:dyDescent="0.25"/>
  <cols>
    <col min="1" max="1" width="4.140625" style="107" customWidth="1"/>
    <col min="2" max="2" width="6.7109375" style="107" customWidth="1"/>
    <col min="3" max="3" width="1" style="107" customWidth="1"/>
    <col min="4" max="4" width="2.28515625" style="107" customWidth="1"/>
    <col min="5" max="5" width="4.28515625" style="107" customWidth="1"/>
    <col min="6" max="7" width="9.140625" style="107"/>
    <col min="8" max="8" width="1.42578125" style="107" customWidth="1"/>
    <col min="9" max="9" width="1" style="107" customWidth="1"/>
    <col min="10" max="10" width="2.7109375" style="107" customWidth="1"/>
    <col min="11" max="11" width="9" style="107" customWidth="1"/>
    <col min="12" max="12" width="0.85546875" style="107" customWidth="1"/>
    <col min="13" max="13" width="1.5703125" style="107" customWidth="1"/>
    <col min="14" max="14" width="5.42578125" style="107" customWidth="1"/>
    <col min="15" max="15" width="9.140625" style="107"/>
    <col min="16" max="16" width="8.28515625" style="107" customWidth="1"/>
    <col min="17" max="17" width="2" style="107" customWidth="1"/>
    <col min="18" max="18" width="0.85546875" style="107" customWidth="1"/>
    <col min="19" max="19" width="8.85546875" style="107" customWidth="1"/>
    <col min="20" max="20" width="5.85546875" style="107" customWidth="1"/>
    <col min="21" max="21" width="1.7109375" style="107" customWidth="1"/>
    <col min="22" max="22" width="7" style="107" customWidth="1"/>
    <col min="23" max="23" width="1.140625" style="107" customWidth="1"/>
    <col min="24" max="24" width="1.28515625" style="111" customWidth="1"/>
    <col min="25" max="25" width="8.42578125" style="107" customWidth="1"/>
    <col min="26" max="27" width="9.140625" style="107"/>
    <col min="28" max="28" width="1" style="107" customWidth="1"/>
    <col min="29" max="29" width="1.5703125" style="107" customWidth="1"/>
    <col min="30" max="30" width="2.140625" style="107" customWidth="1"/>
    <col min="31" max="32" width="4" style="107" customWidth="1"/>
    <col min="33" max="16384" width="9.140625" style="107"/>
  </cols>
  <sheetData>
    <row r="1" spans="1:32" x14ac:dyDescent="0.25">
      <c r="A1" s="113"/>
      <c r="B1" s="113"/>
      <c r="C1" s="113"/>
      <c r="D1" s="113"/>
      <c r="E1" s="113"/>
      <c r="F1" s="113"/>
      <c r="G1" s="112"/>
      <c r="H1" s="112"/>
      <c r="I1" s="112"/>
      <c r="J1" s="112"/>
      <c r="K1" s="112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</row>
    <row r="2" spans="1:32" ht="41.25" customHeight="1" x14ac:dyDescent="0.5">
      <c r="A2" s="113"/>
      <c r="C2" s="108"/>
      <c r="D2" s="108" t="s">
        <v>23</v>
      </c>
      <c r="E2" s="108"/>
      <c r="F2" s="108"/>
      <c r="G2" s="109"/>
      <c r="H2" s="109"/>
      <c r="I2" s="109"/>
      <c r="J2" s="109"/>
      <c r="K2" s="109"/>
      <c r="X2" s="107"/>
      <c r="AF2" s="113"/>
    </row>
    <row r="3" spans="1:32" ht="15" customHeight="1" x14ac:dyDescent="0.5">
      <c r="A3" s="113"/>
      <c r="C3" s="108"/>
      <c r="D3" s="108"/>
      <c r="E3" s="108"/>
      <c r="F3" s="108"/>
      <c r="G3" s="109"/>
      <c r="H3" s="109"/>
      <c r="I3" s="109"/>
      <c r="J3" s="109"/>
      <c r="K3" s="109"/>
      <c r="X3" s="107"/>
      <c r="AF3" s="113"/>
    </row>
    <row r="4" spans="1:32" ht="15" customHeight="1" x14ac:dyDescent="0.5">
      <c r="A4" s="113"/>
      <c r="B4" s="107" t="s">
        <v>115</v>
      </c>
      <c r="C4" s="108"/>
      <c r="D4" s="108"/>
      <c r="E4" s="108"/>
      <c r="F4" s="108"/>
      <c r="G4" s="109"/>
      <c r="H4" s="109"/>
      <c r="I4" s="109"/>
      <c r="J4" s="109"/>
      <c r="K4" s="109"/>
      <c r="X4" s="107"/>
      <c r="AF4" s="113"/>
    </row>
    <row r="5" spans="1:32" x14ac:dyDescent="0.25">
      <c r="A5" s="113"/>
      <c r="B5" s="107" t="s">
        <v>114</v>
      </c>
      <c r="D5" s="110"/>
      <c r="E5" s="110"/>
      <c r="F5" s="110"/>
      <c r="G5" s="110"/>
      <c r="H5" s="110"/>
      <c r="I5" s="110"/>
      <c r="J5" s="110"/>
      <c r="K5" s="110"/>
      <c r="X5" s="107"/>
      <c r="AF5" s="113"/>
    </row>
    <row r="6" spans="1:32" x14ac:dyDescent="0.25">
      <c r="A6" s="113"/>
      <c r="B6" s="107" t="s">
        <v>116</v>
      </c>
      <c r="D6" s="110"/>
      <c r="E6" s="110"/>
      <c r="F6" s="110"/>
      <c r="G6" s="110"/>
      <c r="H6" s="110"/>
      <c r="I6" s="110"/>
      <c r="J6" s="110"/>
      <c r="K6" s="110"/>
      <c r="X6" s="107"/>
      <c r="AF6" s="113"/>
    </row>
    <row r="7" spans="1:32" x14ac:dyDescent="0.25">
      <c r="A7" s="113"/>
      <c r="B7" s="107" t="s">
        <v>117</v>
      </c>
      <c r="D7" s="110"/>
      <c r="E7" s="110"/>
      <c r="F7" s="110"/>
      <c r="G7" s="110"/>
      <c r="H7" s="110"/>
      <c r="I7" s="110"/>
      <c r="J7" s="110"/>
      <c r="K7" s="110"/>
      <c r="X7" s="107"/>
      <c r="AF7" s="113"/>
    </row>
    <row r="8" spans="1:32" x14ac:dyDescent="0.25">
      <c r="A8" s="113"/>
      <c r="B8" s="107" t="s">
        <v>118</v>
      </c>
      <c r="D8" s="110"/>
      <c r="E8" s="110"/>
      <c r="F8" s="110"/>
      <c r="G8" s="110"/>
      <c r="H8" s="110"/>
      <c r="I8" s="110"/>
      <c r="J8" s="110"/>
      <c r="K8" s="110"/>
      <c r="X8" s="107"/>
      <c r="AF8" s="113"/>
    </row>
    <row r="9" spans="1:32" x14ac:dyDescent="0.25">
      <c r="A9" s="113"/>
      <c r="X9" s="107"/>
      <c r="AF9" s="113"/>
    </row>
    <row r="10" spans="1:32" x14ac:dyDescent="0.25">
      <c r="A10" s="113"/>
      <c r="D10" s="110"/>
      <c r="E10" s="110"/>
      <c r="F10" s="110"/>
      <c r="G10" s="110"/>
      <c r="H10" s="110"/>
      <c r="I10" s="110"/>
      <c r="J10" s="110"/>
      <c r="K10" s="110"/>
      <c r="X10" s="107"/>
      <c r="AF10" s="113"/>
    </row>
    <row r="11" spans="1:32" x14ac:dyDescent="0.25">
      <c r="A11" s="113"/>
      <c r="D11" s="110"/>
      <c r="E11" s="110"/>
      <c r="F11" s="110"/>
      <c r="G11" s="110"/>
      <c r="H11" s="110"/>
      <c r="I11" s="110"/>
      <c r="J11" s="110"/>
      <c r="K11" s="110"/>
      <c r="X11" s="107"/>
      <c r="AF11" s="113"/>
    </row>
    <row r="12" spans="1:32" x14ac:dyDescent="0.25">
      <c r="A12" s="113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X12" s="107"/>
      <c r="AF12" s="113"/>
    </row>
    <row r="13" spans="1:32" x14ac:dyDescent="0.25">
      <c r="A13" s="113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X13" s="107"/>
      <c r="AF13" s="113"/>
    </row>
    <row r="14" spans="1:32" x14ac:dyDescent="0.25">
      <c r="A14" s="113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X14" s="107"/>
      <c r="AF14" s="113"/>
    </row>
    <row r="15" spans="1:32" x14ac:dyDescent="0.25">
      <c r="A15" s="113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X15" s="107"/>
      <c r="AF15" s="113"/>
    </row>
    <row r="16" spans="1:32" ht="18.75" customHeight="1" x14ac:dyDescent="0.25">
      <c r="A16" s="113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X16" s="107"/>
      <c r="AF16" s="113"/>
    </row>
    <row r="17" spans="1:32" x14ac:dyDescent="0.25">
      <c r="A17" s="113"/>
      <c r="X17" s="107"/>
      <c r="AF17" s="113"/>
    </row>
    <row r="18" spans="1:32" x14ac:dyDescent="0.25">
      <c r="A18" s="113"/>
      <c r="X18" s="107"/>
      <c r="AF18" s="113"/>
    </row>
    <row r="19" spans="1:32" x14ac:dyDescent="0.25">
      <c r="A19" s="113"/>
      <c r="X19" s="107"/>
      <c r="AF19" s="113"/>
    </row>
    <row r="20" spans="1:32" x14ac:dyDescent="0.25">
      <c r="A20" s="113"/>
      <c r="X20" s="107"/>
      <c r="AF20" s="113"/>
    </row>
    <row r="21" spans="1:32" x14ac:dyDescent="0.25">
      <c r="A21" s="113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</row>
    <row r="22" spans="1:32" x14ac:dyDescent="0.25">
      <c r="X22" s="107"/>
    </row>
    <row r="23" spans="1:32" x14ac:dyDescent="0.25">
      <c r="X23" s="107"/>
    </row>
    <row r="24" spans="1:32" x14ac:dyDescent="0.25">
      <c r="X24" s="107"/>
    </row>
    <row r="25" spans="1:32" x14ac:dyDescent="0.25">
      <c r="X25" s="107"/>
    </row>
    <row r="26" spans="1:32" x14ac:dyDescent="0.25">
      <c r="X26" s="107"/>
    </row>
    <row r="27" spans="1:32" x14ac:dyDescent="0.25">
      <c r="X27" s="107"/>
    </row>
    <row r="28" spans="1:32" x14ac:dyDescent="0.25">
      <c r="X28" s="107"/>
    </row>
    <row r="29" spans="1:32" x14ac:dyDescent="0.25">
      <c r="X29" s="107"/>
    </row>
    <row r="30" spans="1:32" x14ac:dyDescent="0.25">
      <c r="X30" s="107"/>
    </row>
    <row r="31" spans="1:32" x14ac:dyDescent="0.25">
      <c r="X31" s="107"/>
    </row>
    <row r="32" spans="1:32" x14ac:dyDescent="0.25">
      <c r="X32" s="107"/>
    </row>
    <row r="33" spans="24:24" x14ac:dyDescent="0.25">
      <c r="X33" s="107"/>
    </row>
    <row r="34" spans="24:24" x14ac:dyDescent="0.25">
      <c r="X34" s="107"/>
    </row>
    <row r="35" spans="24:24" x14ac:dyDescent="0.25">
      <c r="X35" s="107"/>
    </row>
    <row r="36" spans="24:24" x14ac:dyDescent="0.25">
      <c r="X36" s="107"/>
    </row>
    <row r="37" spans="24:24" x14ac:dyDescent="0.25">
      <c r="X37" s="107"/>
    </row>
    <row r="38" spans="24:24" x14ac:dyDescent="0.25">
      <c r="X38" s="107"/>
    </row>
    <row r="39" spans="24:24" x14ac:dyDescent="0.25">
      <c r="X39" s="107"/>
    </row>
    <row r="40" spans="24:24" x14ac:dyDescent="0.25">
      <c r="X40" s="107"/>
    </row>
    <row r="41" spans="24:24" x14ac:dyDescent="0.25">
      <c r="X41" s="107"/>
    </row>
    <row r="42" spans="24:24" x14ac:dyDescent="0.25">
      <c r="X42" s="107"/>
    </row>
    <row r="43" spans="24:24" x14ac:dyDescent="0.25">
      <c r="X43" s="107"/>
    </row>
    <row r="44" spans="24:24" x14ac:dyDescent="0.25">
      <c r="X44" s="107"/>
    </row>
    <row r="45" spans="24:24" x14ac:dyDescent="0.25">
      <c r="X45" s="107"/>
    </row>
    <row r="46" spans="24:24" x14ac:dyDescent="0.25">
      <c r="X46" s="107"/>
    </row>
    <row r="47" spans="24:24" x14ac:dyDescent="0.25">
      <c r="X47" s="107"/>
    </row>
    <row r="48" spans="24:24" x14ac:dyDescent="0.25">
      <c r="X48" s="107"/>
    </row>
    <row r="49" spans="24:24" x14ac:dyDescent="0.25">
      <c r="X49" s="107"/>
    </row>
    <row r="50" spans="24:24" x14ac:dyDescent="0.25">
      <c r="X50" s="107"/>
    </row>
    <row r="51" spans="24:24" x14ac:dyDescent="0.25">
      <c r="X51" s="107"/>
    </row>
    <row r="52" spans="24:24" x14ac:dyDescent="0.25">
      <c r="X52" s="107"/>
    </row>
    <row r="53" spans="24:24" x14ac:dyDescent="0.25">
      <c r="X53" s="107"/>
    </row>
    <row r="54" spans="24:24" x14ac:dyDescent="0.25">
      <c r="X54" s="107"/>
    </row>
    <row r="55" spans="24:24" x14ac:dyDescent="0.25">
      <c r="X55" s="107"/>
    </row>
    <row r="56" spans="24:24" x14ac:dyDescent="0.25">
      <c r="X56" s="107"/>
    </row>
    <row r="57" spans="24:24" x14ac:dyDescent="0.25">
      <c r="X57" s="107"/>
    </row>
    <row r="58" spans="24:24" x14ac:dyDescent="0.25">
      <c r="X58" s="107"/>
    </row>
    <row r="59" spans="24:24" x14ac:dyDescent="0.25">
      <c r="X59" s="107"/>
    </row>
    <row r="60" spans="24:24" x14ac:dyDescent="0.25">
      <c r="X60" s="107"/>
    </row>
    <row r="61" spans="24:24" x14ac:dyDescent="0.25">
      <c r="X61" s="107"/>
    </row>
    <row r="62" spans="24:24" x14ac:dyDescent="0.25">
      <c r="X62" s="107"/>
    </row>
    <row r="63" spans="24:24" x14ac:dyDescent="0.25">
      <c r="X63" s="107"/>
    </row>
    <row r="64" spans="24:24" x14ac:dyDescent="0.25">
      <c r="X64" s="107"/>
    </row>
    <row r="65" spans="24:24" x14ac:dyDescent="0.25">
      <c r="X65" s="107"/>
    </row>
    <row r="66" spans="24:24" x14ac:dyDescent="0.25">
      <c r="X66" s="107"/>
    </row>
    <row r="67" spans="24:24" x14ac:dyDescent="0.25">
      <c r="X67" s="107"/>
    </row>
    <row r="68" spans="24:24" x14ac:dyDescent="0.25">
      <c r="X68" s="107"/>
    </row>
    <row r="69" spans="24:24" x14ac:dyDescent="0.25">
      <c r="X69" s="107"/>
    </row>
    <row r="70" spans="24:24" x14ac:dyDescent="0.25">
      <c r="X70" s="107"/>
    </row>
    <row r="71" spans="24:24" x14ac:dyDescent="0.25">
      <c r="X71" s="107"/>
    </row>
    <row r="72" spans="24:24" x14ac:dyDescent="0.25">
      <c r="X72" s="107"/>
    </row>
    <row r="73" spans="24:24" x14ac:dyDescent="0.25">
      <c r="X73" s="107"/>
    </row>
    <row r="74" spans="24:24" x14ac:dyDescent="0.25">
      <c r="X74" s="107"/>
    </row>
    <row r="75" spans="24:24" x14ac:dyDescent="0.25">
      <c r="X75" s="107"/>
    </row>
    <row r="76" spans="24:24" x14ac:dyDescent="0.25">
      <c r="X76" s="107"/>
    </row>
    <row r="77" spans="24:24" x14ac:dyDescent="0.25">
      <c r="X77" s="107"/>
    </row>
    <row r="78" spans="24:24" x14ac:dyDescent="0.25">
      <c r="X78" s="107"/>
    </row>
    <row r="79" spans="24:24" x14ac:dyDescent="0.25">
      <c r="X79" s="107"/>
    </row>
    <row r="80" spans="24:24" x14ac:dyDescent="0.25">
      <c r="X80" s="107"/>
    </row>
    <row r="81" spans="24:24" x14ac:dyDescent="0.25">
      <c r="X81" s="107"/>
    </row>
    <row r="82" spans="24:24" x14ac:dyDescent="0.25">
      <c r="X82" s="107"/>
    </row>
    <row r="83" spans="24:24" x14ac:dyDescent="0.25">
      <c r="X83" s="107"/>
    </row>
    <row r="84" spans="24:24" x14ac:dyDescent="0.25">
      <c r="X84" s="107"/>
    </row>
    <row r="85" spans="24:24" x14ac:dyDescent="0.25">
      <c r="X85" s="107"/>
    </row>
  </sheetData>
  <phoneticPr fontId="1" type="noConversion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X29"/>
  <sheetViews>
    <sheetView zoomScaleNormal="80" workbookViewId="0">
      <selection activeCell="E22" sqref="E22"/>
    </sheetView>
  </sheetViews>
  <sheetFormatPr defaultRowHeight="15" x14ac:dyDescent="0.25"/>
  <cols>
    <col min="1" max="1" width="2.140625" style="14" customWidth="1"/>
    <col min="2" max="2" width="11.42578125" style="14" customWidth="1"/>
    <col min="3" max="3" width="12.42578125" style="14" customWidth="1"/>
    <col min="4" max="4" width="12.28515625" style="14" customWidth="1"/>
    <col min="5" max="5" width="54.5703125" style="14" customWidth="1"/>
    <col min="6" max="6" width="7.7109375" style="14" customWidth="1"/>
    <col min="7" max="8" width="9.140625" style="14"/>
    <col min="9" max="9" width="12.140625" style="14" customWidth="1"/>
    <col min="10" max="10" width="2.5703125" style="14" customWidth="1"/>
    <col min="11" max="11" width="85.42578125" style="14" customWidth="1"/>
    <col min="12" max="16384" width="9.140625" style="14"/>
  </cols>
  <sheetData>
    <row r="1" spans="1:196" ht="12.75" customHeight="1" x14ac:dyDescent="0.3">
      <c r="A1" s="20"/>
      <c r="B1" s="20"/>
      <c r="C1" s="20"/>
      <c r="D1" s="20"/>
      <c r="E1" s="20"/>
      <c r="F1" s="20"/>
      <c r="G1" s="20"/>
      <c r="H1" s="20"/>
      <c r="I1" s="20"/>
      <c r="J1" s="20"/>
      <c r="K1" s="16"/>
      <c r="L1" s="16"/>
      <c r="M1" s="16"/>
      <c r="N1" s="16"/>
    </row>
    <row r="2" spans="1:196" ht="18.75" x14ac:dyDescent="0.3">
      <c r="A2" s="22"/>
      <c r="E2" s="15" t="s">
        <v>24</v>
      </c>
      <c r="G2" s="16"/>
      <c r="H2" s="16"/>
      <c r="I2" s="16"/>
      <c r="J2" s="21"/>
      <c r="K2" s="16"/>
      <c r="L2" s="16"/>
      <c r="M2" s="16"/>
      <c r="N2" s="16"/>
    </row>
    <row r="3" spans="1:196" ht="18.75" x14ac:dyDescent="0.3">
      <c r="A3" s="22"/>
      <c r="E3" s="15" t="s">
        <v>25</v>
      </c>
      <c r="G3" s="16"/>
      <c r="H3" s="16"/>
      <c r="I3" s="16"/>
      <c r="J3" s="21"/>
      <c r="K3" s="16"/>
      <c r="L3" s="16"/>
      <c r="M3" s="16"/>
      <c r="N3" s="16"/>
    </row>
    <row r="4" spans="1:196" ht="18.75" x14ac:dyDescent="0.3">
      <c r="A4" s="22"/>
      <c r="E4" s="15" t="s">
        <v>26</v>
      </c>
      <c r="G4" s="16"/>
      <c r="H4" s="16"/>
      <c r="I4" s="16"/>
      <c r="J4" s="21"/>
    </row>
    <row r="5" spans="1:196" ht="18.75" x14ac:dyDescent="0.3">
      <c r="A5" s="22"/>
      <c r="E5" s="15" t="s">
        <v>27</v>
      </c>
      <c r="G5" s="16"/>
      <c r="H5" s="16"/>
      <c r="I5" s="16"/>
      <c r="J5" s="21"/>
    </row>
    <row r="6" spans="1:196" ht="33" x14ac:dyDescent="0.45">
      <c r="A6" s="22"/>
      <c r="E6" s="15" t="s">
        <v>28</v>
      </c>
      <c r="G6" s="16"/>
      <c r="H6" s="16"/>
      <c r="I6" s="16"/>
      <c r="J6" s="22"/>
      <c r="CX6" s="19"/>
      <c r="GN6" s="19"/>
    </row>
    <row r="7" spans="1:196" ht="20.25" x14ac:dyDescent="0.3">
      <c r="A7" s="22"/>
      <c r="C7" s="17"/>
      <c r="E7" s="15" t="s">
        <v>46</v>
      </c>
      <c r="J7" s="22"/>
    </row>
    <row r="8" spans="1:196" ht="31.5" x14ac:dyDescent="0.5">
      <c r="A8" s="22"/>
      <c r="E8" s="18" t="s">
        <v>29</v>
      </c>
      <c r="J8" s="22"/>
    </row>
    <row r="9" spans="1:196" x14ac:dyDescent="0.25">
      <c r="A9" s="22"/>
      <c r="J9" s="22"/>
    </row>
    <row r="10" spans="1:196" x14ac:dyDescent="0.25">
      <c r="A10" s="22"/>
      <c r="J10" s="22"/>
    </row>
    <row r="11" spans="1:196" ht="18.75" x14ac:dyDescent="0.3">
      <c r="A11" s="22"/>
      <c r="J11" s="22"/>
      <c r="CU11" s="16" t="s">
        <v>30</v>
      </c>
      <c r="GK11" s="16" t="s">
        <v>30</v>
      </c>
    </row>
    <row r="12" spans="1:196" x14ac:dyDescent="0.25">
      <c r="A12" s="22"/>
      <c r="J12" s="22"/>
    </row>
    <row r="13" spans="1:196" ht="18.75" x14ac:dyDescent="0.3">
      <c r="A13" s="22"/>
      <c r="D13" s="16" t="s">
        <v>122</v>
      </c>
      <c r="J13" s="22"/>
    </row>
    <row r="14" spans="1:196" ht="18.75" x14ac:dyDescent="0.3">
      <c r="A14" s="22"/>
      <c r="D14" s="16" t="s">
        <v>123</v>
      </c>
      <c r="J14" s="22"/>
    </row>
    <row r="15" spans="1:196" x14ac:dyDescent="0.25">
      <c r="A15" s="22"/>
      <c r="J15" s="22"/>
    </row>
    <row r="16" spans="1:196" x14ac:dyDescent="0.25">
      <c r="A16" s="22"/>
      <c r="J16" s="22"/>
    </row>
    <row r="17" spans="1:206" ht="18.75" x14ac:dyDescent="0.3">
      <c r="A17" s="22"/>
      <c r="J17" s="22"/>
      <c r="CW17" s="16"/>
      <c r="CX17" s="16" t="s">
        <v>31</v>
      </c>
      <c r="CY17" s="16"/>
      <c r="GM17" s="16"/>
      <c r="GN17" s="16" t="s">
        <v>31</v>
      </c>
      <c r="GO17" s="16"/>
    </row>
    <row r="18" spans="1:206" x14ac:dyDescent="0.25">
      <c r="A18" s="22"/>
      <c r="J18" s="22"/>
    </row>
    <row r="19" spans="1:206" ht="18.75" x14ac:dyDescent="0.3">
      <c r="A19" s="22"/>
      <c r="E19" s="16" t="s">
        <v>121</v>
      </c>
      <c r="J19" s="22"/>
    </row>
    <row r="20" spans="1:206" ht="18.75" x14ac:dyDescent="0.3">
      <c r="A20" s="22"/>
      <c r="E20" s="16" t="s">
        <v>32</v>
      </c>
      <c r="J20" s="22"/>
    </row>
    <row r="21" spans="1:206" ht="18.75" x14ac:dyDescent="0.3">
      <c r="A21" s="22"/>
      <c r="H21" s="16"/>
      <c r="J21" s="22"/>
    </row>
    <row r="22" spans="1:206" x14ac:dyDescent="0.25">
      <c r="A22" s="22"/>
      <c r="J22" s="22"/>
    </row>
    <row r="23" spans="1:206" ht="42.75" customHeight="1" x14ac:dyDescent="0.25">
      <c r="A23" s="22"/>
      <c r="J23" s="22"/>
    </row>
    <row r="24" spans="1:206" ht="12.75" customHeight="1" x14ac:dyDescent="0.3">
      <c r="A24" s="22"/>
      <c r="B24" s="22"/>
      <c r="C24" s="22"/>
      <c r="D24" s="22"/>
      <c r="E24" s="22"/>
      <c r="F24" s="22"/>
      <c r="G24" s="22"/>
      <c r="H24" s="22"/>
      <c r="I24" s="22"/>
      <c r="J24" s="21"/>
      <c r="L24" s="16"/>
      <c r="M24" s="16"/>
      <c r="N24" s="16"/>
      <c r="O24" s="16"/>
      <c r="P24" s="16"/>
      <c r="Q24" s="16"/>
      <c r="R24" s="16"/>
      <c r="CZ24" s="16"/>
      <c r="DA24" s="16" t="s">
        <v>33</v>
      </c>
      <c r="DB24" s="16"/>
      <c r="DC24" s="16"/>
      <c r="DD24" s="16"/>
      <c r="DE24" s="16"/>
      <c r="DF24" s="16"/>
      <c r="DG24" s="16"/>
      <c r="DH24" s="16"/>
      <c r="GP24" s="16"/>
      <c r="GQ24" s="16" t="s">
        <v>33</v>
      </c>
      <c r="GR24" s="16"/>
      <c r="GS24" s="16"/>
      <c r="GT24" s="16"/>
      <c r="GU24" s="16"/>
      <c r="GV24" s="16"/>
      <c r="GW24" s="16"/>
      <c r="GX24" s="16"/>
    </row>
    <row r="25" spans="1:206" ht="105.75" customHeight="1" x14ac:dyDescent="0.3">
      <c r="I25" s="16"/>
      <c r="J25" s="16"/>
      <c r="K25" s="16"/>
      <c r="L25" s="16"/>
      <c r="M25" s="16"/>
      <c r="N25" s="16"/>
      <c r="O25" s="16"/>
      <c r="P25" s="16"/>
      <c r="Q25" s="16"/>
      <c r="R25" s="16"/>
      <c r="CZ25" s="16"/>
      <c r="DA25" s="16"/>
      <c r="DB25" s="16"/>
      <c r="DC25" s="16"/>
      <c r="DD25" s="16"/>
      <c r="DE25" s="16"/>
      <c r="DF25" s="16"/>
      <c r="DG25" s="16"/>
      <c r="DH25" s="16"/>
      <c r="GP25" s="16"/>
      <c r="GQ25" s="16"/>
      <c r="GR25" s="16"/>
      <c r="GS25" s="16"/>
      <c r="GT25" s="16"/>
      <c r="GU25" s="16"/>
      <c r="GV25" s="16"/>
      <c r="GW25" s="16"/>
      <c r="GX25" s="16"/>
    </row>
    <row r="29" spans="1:206" ht="15" customHeight="1" x14ac:dyDescent="0.25"/>
  </sheetData>
  <phoneticPr fontId="1" type="noConversion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inicio</vt:lpstr>
      <vt:lpstr>Aplicação</vt:lpstr>
      <vt:lpstr>Exemplo</vt:lpstr>
      <vt:lpstr>Cálculo do tempo de download</vt:lpstr>
      <vt:lpstr>Exercícios tempo de download</vt:lpstr>
      <vt:lpstr>Investigação</vt:lpstr>
      <vt:lpstr>Créditos</vt:lpstr>
    </vt:vector>
  </TitlesOfParts>
  <Company>Pessoal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Tania Michel Pereira</cp:lastModifiedBy>
  <dcterms:created xsi:type="dcterms:W3CDTF">2010-10-24T19:30:22Z</dcterms:created>
  <dcterms:modified xsi:type="dcterms:W3CDTF">2023-09-22T16:57:19Z</dcterms:modified>
</cp:coreProperties>
</file>